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45" windowWidth="19440" windowHeight="9735" activeTab="1"/>
  </bookViews>
  <sheets>
    <sheet name="4.1.2. i 4.2.1." sheetId="1" r:id="rId1"/>
    <sheet name="4.1.1." sheetId="2" r:id="rId2"/>
  </sheets>
  <definedNames>
    <definedName name="_xlnm._FilterDatabase" localSheetId="1" hidden="1">'4.1.1.'!$A$7:$G$433</definedName>
    <definedName name="_xlnm._FilterDatabase" localSheetId="0" hidden="1">'4.1.2. i 4.2.1.'!$A$7:$G$184</definedName>
    <definedName name="_xlnm.Print_Titles" localSheetId="0">'4.1.2. i 4.2.1.'!$1:$7</definedName>
  </definedNames>
  <calcPr calcId="162913"/>
</workbook>
</file>

<file path=xl/calcChain.xml><?xml version="1.0" encoding="utf-8"?>
<calcChain xmlns="http://schemas.openxmlformats.org/spreadsheetml/2006/main">
  <c r="F431" i="2" l="1"/>
  <c r="F183" i="1"/>
  <c r="G153" i="1" l="1"/>
  <c r="G23" i="2" l="1"/>
  <c r="G67" i="2" l="1"/>
  <c r="G81" i="2" l="1"/>
  <c r="G135" i="1" l="1"/>
  <c r="F135" i="1"/>
  <c r="G42" i="1" l="1"/>
  <c r="G51" i="1"/>
  <c r="G53" i="1"/>
  <c r="G19" i="2"/>
  <c r="G431" i="2" s="1"/>
  <c r="G159" i="1"/>
  <c r="G154" i="1"/>
  <c r="G175" i="1"/>
  <c r="G21" i="1"/>
  <c r="G15" i="1"/>
  <c r="G142" i="1"/>
  <c r="G140" i="1"/>
  <c r="G141" i="1"/>
  <c r="G54" i="1"/>
  <c r="G165" i="1"/>
  <c r="G17" i="1"/>
  <c r="G155" i="1"/>
  <c r="G176" i="1"/>
  <c r="F56" i="1"/>
  <c r="F184" i="1" s="1"/>
  <c r="G183" i="1" l="1"/>
  <c r="G56" i="1"/>
  <c r="G184" i="1" l="1"/>
</calcChain>
</file>

<file path=xl/sharedStrings.xml><?xml version="1.0" encoding="utf-8"?>
<sst xmlns="http://schemas.openxmlformats.org/spreadsheetml/2006/main" count="2392" uniqueCount="1376">
  <si>
    <t>Naziv korisnika</t>
  </si>
  <si>
    <t>Županija</t>
  </si>
  <si>
    <t>OPG FUMIĆ GORAN</t>
  </si>
  <si>
    <t>OPG ŠESTAN DEAN</t>
  </si>
  <si>
    <t>OPG ŠUNTIĆ STJEPAN</t>
  </si>
  <si>
    <t>OPG Bižić Milica</t>
  </si>
  <si>
    <t>FARMA MUZNIH KRAVA MALA BRANJEVINA d.o.o.</t>
  </si>
  <si>
    <t>Osječko-baranjska</t>
  </si>
  <si>
    <t>OPG Dragaš Saša</t>
  </si>
  <si>
    <t>Ličko-senjska</t>
  </si>
  <si>
    <t>OPG TADIJAL VLADIMIR</t>
  </si>
  <si>
    <t>Požeško-slavonska</t>
  </si>
  <si>
    <t>OPG SERTIĆ MARA</t>
  </si>
  <si>
    <t xml:space="preserve">VUPIK D.D.  </t>
  </si>
  <si>
    <t>Vukovarsko-srijemska</t>
  </si>
  <si>
    <t>P.Z. NEGOSLAVCI</t>
  </si>
  <si>
    <t>OPG TRBUŠIĆ ROBERT</t>
  </si>
  <si>
    <t>Krapinsko-zagorska</t>
  </si>
  <si>
    <t>Poljoprivredni obrt „KOPECKI“, vl. Anđelko Kopecki</t>
  </si>
  <si>
    <t>Sisačko-moslavačka</t>
  </si>
  <si>
    <t>Poljoprivredni obrt "RATARSTVO STUPOVAČA"</t>
  </si>
  <si>
    <t>Osilovac d.o.o. za poljoprivrednu proizvodnju</t>
  </si>
  <si>
    <t>OPG Solić Tadija</t>
  </si>
  <si>
    <t xml:space="preserve">Bjelovarsko-bilogorska </t>
  </si>
  <si>
    <t>OPG Carević Ivan</t>
  </si>
  <si>
    <t>OPG Pali Široki Katarina</t>
  </si>
  <si>
    <t>OPG Varga Zoran</t>
  </si>
  <si>
    <t>OPG Cerhak Liduška</t>
  </si>
  <si>
    <t>OPG Stojanović Slobodan</t>
  </si>
  <si>
    <t>OPG Bajević Miro</t>
  </si>
  <si>
    <t>Rd. Br.</t>
  </si>
  <si>
    <t>AGENCIJA ZA PLAĆANJA U POLJOPRIVREDI, RIBARSTVU I RURALNOM RAZVOJU</t>
  </si>
  <si>
    <t xml:space="preserve">PAMEKS d.o.o. </t>
  </si>
  <si>
    <t>OPG Skender Mihael</t>
  </si>
  <si>
    <t>POLJODAR TIM d.o.o.</t>
  </si>
  <si>
    <t>Bjelovarsko-bilogorska</t>
  </si>
  <si>
    <t>OPG Žufika Mario</t>
  </si>
  <si>
    <t>MLIN PUKANIĆ, obrt za proizvodnju i usluge </t>
  </si>
  <si>
    <t>PAŠKA SIRANA d.d.</t>
  </si>
  <si>
    <t>ELCON-PREHRAMBENI PROIZVODI D.O.O</t>
  </si>
  <si>
    <t xml:space="preserve">BADANJ KOMERC d.o.o. </t>
  </si>
  <si>
    <t>ZDENKA-mliječni proizvodi d.o.o.</t>
  </si>
  <si>
    <t>OBRT "BOĐIRKOVIĆ" </t>
  </si>
  <si>
    <t>CHESTNUT FACTORY j.d.o.o.</t>
  </si>
  <si>
    <t>OPG HAŽIĆ RADENKO </t>
  </si>
  <si>
    <t xml:space="preserve">MLIN LJUBICA LUKAČIĆ </t>
  </si>
  <si>
    <t>OPG OSTOJIĆ TOMO </t>
  </si>
  <si>
    <t>SLADORANA d.o.o.</t>
  </si>
  <si>
    <t xml:space="preserve">GOMOLAVA D.D. </t>
  </si>
  <si>
    <t>PRIMORAC D.O.O.</t>
  </si>
  <si>
    <t>RUB D.O.O.</t>
  </si>
  <si>
    <t>OPG NOVOSEL SLAĐAN</t>
  </si>
  <si>
    <t>PODRAVKA d.d.</t>
  </si>
  <si>
    <t>PPK KARLOVAČKA MESNA INDUSTRIJA DD</t>
  </si>
  <si>
    <t>PROSCIUTTO PANNONICO d.o.o.</t>
  </si>
  <si>
    <t xml:space="preserve">BRANA d.o.o. </t>
  </si>
  <si>
    <r>
      <t>OPG DAMJANOVIĆ NEDELJKA</t>
    </r>
    <r>
      <rPr>
        <sz val="11"/>
        <color theme="1"/>
        <rFont val="Calibri"/>
        <family val="2"/>
        <charset val="238"/>
        <scheme val="minor"/>
      </rPr>
      <t xml:space="preserve"> </t>
    </r>
  </si>
  <si>
    <t>PANNONIAN GRAIN D.O.O.</t>
  </si>
  <si>
    <t>AGROLAGUNA D.D</t>
  </si>
  <si>
    <t xml:space="preserve">Ulaganje u dogradnju i opremanje klaonice i objekta za
preradu mesa </t>
  </si>
  <si>
    <t>Oprema za skladištenje sirovine i gotovih proizvoda - inox spremnici
Oprema za termičku obradu, sterilizaciju/pasterizaciju i sušenje-pasterizator
Oprema i uređaji za preradu, punjenje, vaganje, konfekcioniranje, pakiranje, označavanje, privremenu pohranu i skladištenje- Punilica Bag-in-Box
Rekonstrukcija postojeće proizvodne hale u proizvodnu halu za preradu voća i povrća</t>
  </si>
  <si>
    <t>AGRO EKO REŠETAR d.o.o.</t>
  </si>
  <si>
    <t>OPG BEŠTEK-SMAJILOVIĆ ALEN</t>
  </si>
  <si>
    <t>PIKO d.o.o.</t>
  </si>
  <si>
    <t>Fermopromet d.o.o.</t>
  </si>
  <si>
    <t>Zagrebačka</t>
  </si>
  <si>
    <t>UKUPNO OPERACIJA 4.2.1.</t>
  </si>
  <si>
    <t>Zadarska</t>
  </si>
  <si>
    <t>Splitsko-dalmatinska</t>
  </si>
  <si>
    <t>Grad Zagreb</t>
  </si>
  <si>
    <t>Dubrovačko-neretvanska</t>
  </si>
  <si>
    <t>Virovitičko-podravska</t>
  </si>
  <si>
    <t xml:space="preserve">Istarska </t>
  </si>
  <si>
    <t>PODMJERA 4.1. Potpora za ulaganja u poljoprivredna gospodarstva</t>
  </si>
  <si>
    <t>PODMJERA 4.2. Potpora za ulaganja u obradu/plasiranje na tržište i/ili razvoj poljoprivrednih proizvoda</t>
  </si>
  <si>
    <t>OPERACIJA 4.2.1.  Povećanje dodane vrijednosti poljoprivrednim proizvodima</t>
  </si>
  <si>
    <t>ODOBRENI I ISPLAĆENI KORISNICI ZA MJERU 4-ULAGANJA U FIZIČKU IMOVINU</t>
  </si>
  <si>
    <t>Naziv ulaganja</t>
  </si>
  <si>
    <t>Iznos odobrene potpore (HRK)</t>
  </si>
  <si>
    <t>Iznos isplaćene potpore (HRK)</t>
  </si>
  <si>
    <t>FARMA SALAŠ D.O.O. </t>
  </si>
  <si>
    <t>VIRO TVORNICA ŠEĆERA D.D.</t>
  </si>
  <si>
    <t>OPG BUCIĆ IVAN</t>
  </si>
  <si>
    <t xml:space="preserve">Virovitičko-podravska </t>
  </si>
  <si>
    <t>Ulaganje u građenje i /ili opremanje objekata za klanje rasijecanje, preradu (mesa i jaja) te uskladištenje hrane životinjskog podrijetla s pripadajućom unutarnjom i vanjskom infrastrukturom</t>
  </si>
  <si>
    <t>ČAKOVEČKI MLINOVI d.d.</t>
  </si>
  <si>
    <t>Međimurska</t>
  </si>
  <si>
    <t>SILMA d.o.o.</t>
  </si>
  <si>
    <t xml:space="preserve">Varaždinska </t>
  </si>
  <si>
    <t>COMPARI 1, obrt za proizvodnju i trgovinu </t>
  </si>
  <si>
    <t>RIGETA d.o.o.</t>
  </si>
  <si>
    <t xml:space="preserve">Nabava opreme za pakiranje mesa i mesnih proizvoda, 
te mehanizacije za prijevoz žive stoke i rashladnih dostavnih vozila </t>
  </si>
  <si>
    <t>Ulaganje u poboljšanje učinkovitosti korištenja gnojiva (strojevi i oprema za utovar, transport i primjenu gnojiva - mineralnog i organskog gnojiva) za vlastite potrebe od minimalno 70% P - Prikolica za stajnjak</t>
  </si>
  <si>
    <t>Ulaganje u poboljšanje učinkovitosti korištenja gnojiva (strojevi i oprema za utovar, transport i primjenu gnojiva - mineralnog i organskog gnojiva) za vlastite potrebe od minimalno 70% - Prednji traktorski utovarivač, Cisterna za gnojnicu, Korpa za stajski gnoj</t>
  </si>
  <si>
    <t>Ulaganje u poboljšanje učinkovitosti korištenja gnojiva (strojevi i oprema za utovar, transport i primjenu gnojiva - mineralnog i organskog gnojiva) za vlastite potrebe od minimalno 70% - Prikolica za gnoj</t>
  </si>
  <si>
    <t>Zbrinjavanje, rukovanje i korištenje stajskog gnojiva u cilju smanjenja štetnog utjecaja na okoliš - Prednji traktorski utovarivač, Prikolica</t>
  </si>
  <si>
    <t>Zbrinjavanje, rukovanje i korištenje stajskog gnojiva u cilju smanjenja štetnog utjecaja na okoliš - Prednji traktorski utovarivač H340; Prikolica za stajnjak- model Oehler OL STE 60</t>
  </si>
  <si>
    <t>Zbrinjavanje, rukovanje i korištenje stajskog gnojiva u cilju smanjenja štetnog utjecaja na okoliš - Izgradnja spremišta za stajnjak; skreperi za izgnojavanje; Utovarivač za gnoj Claas Scorpion 7030; cisterna za gnojnicu Joskin Modulo 2.; prikolica za razbacivanje stajnjaka Jeantil EVR 21-15</t>
  </si>
  <si>
    <t>Zbrinjavanje, rukovanje i korištenje stajskog gnojiva u cilju smanjenja štetnog utjecaja na okoliš - Utovarivač za stajnjak, Prikolica za stajnjak</t>
  </si>
  <si>
    <t>Zbrinjavanje, rukovanje i korištenje stajskog gnojiva u cilju smanjenja štetnog utjecaja na okoliš - Sustav za izgnojavanje</t>
  </si>
  <si>
    <t>Zbrinjavanje, rukovanje i korištenje stajskog gnojiva u cilju smanjenja štetnog utjecaja na okoliš - Ulaganje u nabavu opreme i poljoprivredne mehanizacije za zbrinjavanje stajnjaka</t>
  </si>
  <si>
    <t>Zbrinjavanje, rukovanje i korištenje stajskog gnojiva u cilju smanjenja štetnog utjecaja na okoliš - Ulaganje u nabavu poljoprivredne mehanizacije za rukovanje stajskim gnojem</t>
  </si>
  <si>
    <t>Zbrinjavanje, rukovanje i korištenje stajskog gnojiva u cilju smanjenja štetnog utjecaja na okoliš - Ulaganje u izgradnju,poljoprivrednu mehanizaciju i opremu za rukovanje gnojivom</t>
  </si>
  <si>
    <t>Zbrinjavanje, rukovanje i korištenje stajskog gnojiva u cilju smanjenja štetnog utjecaja na okoliš - Kombinirani utovarivač za stajski gnoj 4CX eco sitemaster; Prikolica za stajnjak; Joskin cisterna za gnojnicu modulo 2</t>
  </si>
  <si>
    <t>Zbrinjavanje, rukovanje i korištenje stajskog gnojiva u cilju smanjenja štetnog utjecaja na okoliš - Utovarni stroj 1; Utovarni stroj 2; Prikolica za razbacivanje stajnjaka</t>
  </si>
  <si>
    <t>Zbrinjavanje, rukovanje i korištenje stajskog gnojiva u cilju smanjenja štetnog utjecaja na okoliš - Prikolica za gnoj</t>
  </si>
  <si>
    <t>Zbrinjavanje, rukovanje i korištenje stajskog gnojiva u cilju smanjenja štetnog utjecaja na okoliš - Nabava cisterne za gnojnicu i gnojovku i miksera na elektropogon za gnojovku</t>
  </si>
  <si>
    <t>Zbrinjavanje, rukovanje i korištenje stajskog gnojiva u cilju smanjenja štetnog utjecaja na okoliš - Nabava cisterne</t>
  </si>
  <si>
    <t>Zbrinjavanje, rukovanje i korištenje stajskog gnojiva u cilju smanjenja štetnog utjecaja na okoliš - Nabavka poljoprivredne opreme</t>
  </si>
  <si>
    <t>Zbrinjavanje, rukovanje i korištenje stajskog gnojiva u cilju smanjenja štetnog utjecaja na okoliš - Prikolica za razbacivanje stajnjaka</t>
  </si>
  <si>
    <t>Zbrinjavanje, rukovanje i korištenje stajskog gnojiva u cilju smanjenja štetnog utjecaja na okolišUtovar i priprema gnojiva (prednji ili zadnji traktorski utovarivači - viličar, samohodni utovarivači, kombinirani utovarivači, utovarivači – bageri viličar, transporteri za kruti stajski gnoj, uređaji za miješanje i separaciju gnojnice i gnojovke, pumpe za pražnjenje tankova)</t>
  </si>
  <si>
    <t>Zbrinjavanje, rukovanje i korištenje stajskog gnojiva u cilju smanjenja štetnog utjecaja na okolišIzgradnja skladišnih kapaciteta za stajski gnoj i digestate</t>
  </si>
  <si>
    <t>Zbrinjavanje, rukovanje i korištenje stajskog gnojiva u cilju smanjenja štetnog utjecaja na okoliš - Ulaganje u poboljšanje učinkovitosti korištenja gnojiva  za vlastite potrebe od minimalno 70% (Mini utovarivač; Univerzalna potisna prikolica)</t>
  </si>
  <si>
    <t xml:space="preserve">Ulaganje u poboljšanje učinkovitosti korištenja gnojiva (strojevi i oprema za utovar, transport i primjenu gnojiva - mineralnog i organskog gnojiva)  za vlastite potrebe od minimalno 70% - Kupnja poljoprivredne opreme za zbrinjavanje, rukovanje i korištenje stajskog gnojiva u cilju smanjenja štetnog utjecaja na okoliš </t>
  </si>
  <si>
    <t>Povećanje dodane vrijednosti poljoprivrednim proizvodima - Izgradnja silosa s prijemom te nabava linije za proizvodnju jajčane i nejajčane tjestenine, pakirnica, nabava analizatora, vozila i viljuškara</t>
  </si>
  <si>
    <t xml:space="preserve">Ulaganje u poboljšanje učinkovitosti korištenja gnojiva (strojevi i oprema za utovar, transport i primjenu gnojiva - mineralnog i organskog gnojiva)  za vlastite potrebe od minimalno 70% - Samohodna cisterna za transport i primjenu gnojovke  </t>
  </si>
  <si>
    <t>Ulaganje u poboljšanje učinkovitosti korištenja gnojiva (strojevi i oprema za utovar, transport i primjenu gnojiva - mineralnog i organskog gnojiva)  za vlastite potrebe od minimalno 70% - Ulaganje u zbrinjavanje, rukovanje i korištenje stajskog
gnojiva u cilju smanjenja štetnog utjecaja na okoliš   (cisterna za gnojnicu, prikolica za gnoj )</t>
  </si>
  <si>
    <t xml:space="preserve">Ulaganje u građenje vlastitih skladišnih kapaciteta za stajski gnoj i digestate uključujući opremu za rukovanje i korištenje stajskog gnoja i digestata za vlastite potrebe od minimalno 70% - Izgradnja spremnika i transportnih tunela za sušenje gnoja za staje </t>
  </si>
  <si>
    <t>Ulaganje u poboljšanje učinkovitosti korištenja gnojiva (strojevi i oprema za utovar, transport i primjenu gnojiva - mineralnog i organskog gnojiva)  za vlastite potrebe od minimalno 70% - Ulaganje u opremu za rukovanje stajskim gnojem</t>
  </si>
  <si>
    <t>Ulaganje u građenje i/ili opremanje objekata za preradu voća, povrća, grožđa (osim za proizvodnju vina), aromatičnog, začinskog i ostalog bilja, cvijeća i gljiva s pripadajućom unutarnjom i vanjskom infrastrukturom uključujući preradu ostataka iz proizvodnje - Regali za ocjeđivanje sira; Kalupi za sir- "Kadova"cilindrični kalupi; Regali za zrenje sira; Teretno vozilo s hladnjačom IVECO DAILY 70C17</t>
  </si>
  <si>
    <t>Ulaganje u građenje i /ili opremanje objekata za klanje rasijecanje, preradu (mesa i jaja) te uskladištenje hrane životinjskog podrijetla s pripadajućom unutarnjom i vanjskom infrastrukturom - Ulaganje u opremanje objekta za preradu jaja</t>
  </si>
  <si>
    <t>Ulaganje u građenje i /ili opremanje objekata za klanje rasijecanje, preradu (mesa i jaja) te uskladištenje hrane životinjskog podrijetla s pripadajućom unutarnjom i vanjskom infrastrukturom - Ulaganje u izgradnju i opremanje poslovne građevine - pršutane</t>
  </si>
  <si>
    <t>Ulaganje u građenje i /ili opremanje objekata za poslovanje s mlijekom i preradom mlijeka s pripadajućom opremom i unutarnjom i vanjskom infrastrukturom, uključujući rashladnu opremu za sirovo mlijeko; 
Građenje i /ili opremanje ostalih gospodarskih objekata, upravnih prostorija s pripadajućim sadržajima, opremom i infrastrukturom koji su u funkciji  - Ulaganje u nabavku opreme  za preradu, punjene, vaganje, konfekcioniranje i označavanje mliječnih proizvoda, te oprema za klimatizaciju prostorija u objektima i pomoćnim građevinama za preradu mlijeka</t>
  </si>
  <si>
    <t>Povećanje dodane vrijednosti poljoprivrednim proizvodima  - Ulaganje u nabavku opreme za preradu voća</t>
  </si>
  <si>
    <t>Povećanje dodane vrijednosti poljoprivrednim proizvodima  - Analizator za određivanje organskih i drugih sastojaka i drugih parametara u prehrambenim proizvodima
Uređaj za određivanje broja padanja
Laboratorijski mlin za mljevenje uzoraka
Sonda za uzimanje uzoraka
Precizna vaga tip WLC 0,6/B1</t>
  </si>
  <si>
    <t>Povećanje dodane vrijednosti poljoprivrednim proizvodima  - Ulaganje u građenje i opremanje objekta za preradu industrijskog bilja s pripadajućom unutarnjom i vanjskom infrastrukturom u svrhu modernizaciju i opremanje postojećih proizvodnih kapaciteta. 1. Rashladni toranj 2. Radijalni taložnik</t>
  </si>
  <si>
    <t xml:space="preserve">Povećanje dodane vrijednosti poljoprivrednim proizvodima  - Oprema i uređaji za preradu, punjenje, vaganje, konfekcioniranje, pakiranje, označavanje, privremenu pohranu i skladištenje
Oprema za transport sirovina i poluproizvoda (palete, boks palete, plastični kontejneri i sl.)
</t>
  </si>
  <si>
    <t>Grad zagreb</t>
  </si>
  <si>
    <t xml:space="preserve">Povećanje dodane vrijednosti poljoprivrednim proizvodima  - Građenje-dovršenje objekta, građevinski radovi
</t>
  </si>
  <si>
    <t xml:space="preserve">Povećanje dodane vrijednosti poljoprivrednim proizvodima  - Oprema za sušenje i/ili pranje, čišćenje i sortiranje
Oprema i uređaji za preradu, punjenje, vaganje, konfekcioniranje, pakiranje, označavanje, privremenu pohranu i skladištenje
Oprema i uređaji za hlađenje i zamrzavanje, uključujući liofilizatore
</t>
  </si>
  <si>
    <t xml:space="preserve">Povećanje dodane vrijednosti poljoprivrednim proizvodima  -  Izgradnja i opremanje pogona za preradu mesa   </t>
  </si>
  <si>
    <t xml:space="preserve">Povećanje dodane vrijednosti poljoprivrednim proizvodima  - Oprema za sušenje i/ili pranje, čišćenje i sortiranje
Oprema i uređaji za preradu, punjenje, vaganje, konfekcioniranje, pakiranje,
označavanje, privremenu pohranu i skladištenje
Oprema za termičku obradu, sterilizaciju/pasterizaciju i sušenje
Oprema za detekciju stakla i metala i/ili drugih fizikalnih opasnosti
</t>
  </si>
  <si>
    <t xml:space="preserve">Povećanje dodane vrijednosti poljoprivrednim proizvodima  - Proširenje proizvodnog kapaciteta PPK za preradu mesa  </t>
  </si>
  <si>
    <t>Povećanje dodane vrijednosti poljoprivrednim proizvodima  - Izgradnja i opremanje pogona za proizvodnju pršuta</t>
  </si>
  <si>
    <t>Povećanje dodane vrijednosti poljoprivrednim proizvodima  - MODERNIZACIJA POGONA ZA PRERADU SMOKVE - OPREMANJE POSTOJEĆIH OBJEKATA</t>
  </si>
  <si>
    <t xml:space="preserve">Povećanje dodane vrijednosti poljoprivrednim proizvodima  - Oprema za termičku obradu, sterilizaciju/pasterizaciju i sušenje
Oprema i uređaji za hlađenje i zamrzavanje, uključujući liofilizatore
Oprema i uređaji za preradu, punjenje, vaganje, konfekcioniranje, pakiranje, označavanje, privremenu pohranu i skladištenje
Oprema za sušenje i/ili pranje, čišćenje i sortiranje
</t>
  </si>
  <si>
    <t>Ulaganje u građenje i/ili opremanje objekata za preradu voća, povrća, grožđa (osim za proizvodnju vina), aromatičnog, začinskog i ostalog bilja, cvijeća i gljiva s pripadajućom unutarnjom i vanjskom infrastrukturom uključujući preradu ostataka iz proizvodnje
 - Oprema i uređaji za preradu, punjenje, vaganje, konfekcioniranje, pakiranje, označavanje, privremenu pohranu i skladištenje</t>
  </si>
  <si>
    <t>Ulaganje u građenje i/ili opremanje objekata za klanje, rasijecanje, preradu (mesa i jaja) te uskladištenje hrane životinjskog podrijetla s pripadajućom unutarnjom i vanjskom infrastrukturom - Izgradnja komore za zrenje suhomesnatih proizvoda, Izgradnja hlađene komore za skladištenje gotovih proizvoda, Kotao duplikator</t>
  </si>
  <si>
    <t>Ulaganje u poboljšanje učinkovitosti korištenja gnojiva (strojevi i oprema za utovar, transport i primjenu gnojiva - mineralnog i organskog gnojiva) za vlastite potrebe od minimalno 70% - Ulaganje u nabavu teleskopskog utovarivača</t>
  </si>
  <si>
    <t>Povećanje dodane vrijednosti poljoprivrednim proizvodima  - Ulaganje u građenje i/ili opremanje objekata za preradu žitarica, uljarica i industrijskog bilja s pripadajućom unutarnjom i vanjskom infrastrukturom
Oprema
Oprema za klimatizaciju , grijanje i ventilaciju objekata za preradu i skladištenje
Ventilacija prostora laboratorija i komandnih soba</t>
  </si>
  <si>
    <t>Ulaganje u građenje i/ili opremanje objekata za preradu
maslina, komine masline s pripadajućom unutarnjom i
vanjskom infrastrukturom - Ulaganje u građenje i/ili opremanje objekata za preradu maslina, komine masline s 
pripadajućom unutarnjom i vanjskom infrastrukturom</t>
  </si>
  <si>
    <t>Oprema i uređaji za preradu, punjenje; konfekcioniranje, vaganje, pakiranje,  označavanje (etiketiranje), privremenu pohranu i skladištenje uljarica, žitarica, grahorica i ostalih zrnatih kultura - Oprema i uređaji za preradu, punjenje; konfekcioniranje, vaganje, pakiranje,  označavanje (etiketiranje), privremenu pohranu i skladištenje uljarica, žitarica, grahorica i ostalih zrnatih kultura</t>
  </si>
  <si>
    <t>Ulaganje u građenje i/ili opremanje objekata za klanje rasijecanje, preradu (mesa i jaja) te uskladištenje hrane životinjskog podrijetla s pripadajućom unutarnjom i vanjskom infrastrukturom - Ulaganje u građenje i/ili opremanje objekata za klanje rasijecanje, preradu (mesa i jaja) te uskladištenje hrane životinjskog podrijetla s pripadajućom unutarnjom i vanjskom infrastrukturom</t>
  </si>
  <si>
    <t>Ulaganje u građenje i /ili opremanje objekata za klanje rasijecanje, preradu (mesa i jaja) te uskladištenje hrane životinjskog podrijetla s pripadajućom unutarnjom i vanjskom infrastrukturom - Ulaganje u građenje i /ili opremanje objekata za klanje rasijecanje, preradu (mesa i jaja) te uskladištenje hrane životinjskog podrijetla s pripadajućom unutarnjom i vanjskom infrastrukturom</t>
  </si>
  <si>
    <t>ZVIJEZDA d.d.</t>
  </si>
  <si>
    <t>Pčelarska zadruga 
API-CRO</t>
  </si>
  <si>
    <t>Varaždinska</t>
  </si>
  <si>
    <t>Povećanje dodane vrijednosti poljoprivrednim proizvodima - Ulaganje u građenje i/ili opremanje objekata za preradu žitarica, uljarica i industrijskog bilja s pripadajućom unutarnjom i vanjskom infrastrukturom</t>
  </si>
  <si>
    <t>Povećanje dodane vrijednosti poljoprivrednim proizvodima -Ulaganje u građenje i/ili opremanje objekata za preradu i pakiranje  pčelinjih proizvoda s pripadajućom unutarnjom i vanjskom infrastrukturom</t>
  </si>
  <si>
    <t>Zbrinjavanje, rukovanje i korištenje stajskog gnojiva u cilju smanjenja štetnog utjecaja na okoliš - Građenje skladišnih kapaciteta za stajski gnoj i digestate
utovarivač 
Dizel agregat sa pumpom
6" transportno crijevo 250 PSI sa PCE HC 8 prikolicom za prijevoz crijeva</t>
  </si>
  <si>
    <t>"VRHOVEC" OBRT ZA POLJOPRIVREDNU PROIZVODNJU </t>
  </si>
  <si>
    <t>OPG Gazić Perica</t>
  </si>
  <si>
    <t>Luneta doo</t>
  </si>
  <si>
    <t>Mesna industrija Natura doo</t>
  </si>
  <si>
    <t>AGROPROMET D.O.O. ZA PROIZVODNJU, TRGOVINU I USLUGE</t>
  </si>
  <si>
    <t>OPG KROŠLIN ZVONKO</t>
  </si>
  <si>
    <t>OPG BUREK EMINA</t>
  </si>
  <si>
    <r>
      <t>OPG Karamarković Branko</t>
    </r>
    <r>
      <rPr>
        <sz val="11"/>
        <color theme="1"/>
        <rFont val="Calibri"/>
        <family val="2"/>
        <charset val="238"/>
        <scheme val="minor"/>
      </rPr>
      <t xml:space="preserve"> </t>
    </r>
  </si>
  <si>
    <t>Ulaganje u poboljšanje učinkovitosti korištenja gnojiva (strojevi i oprema za utovar, transport i primjenu gnojiva - mineralnog i organskog gnojiva)  za vlastite potrebe od minimalno 70%-Nabavka poljoprivredne mehanizacije za manipulaciju gnojem</t>
  </si>
  <si>
    <t>Ulaganje u građenje vlastitih skladišnih kapaciteta za stajski gnoj i digestate uključujući opremu za rukovanje i korištenje stajskog gnoja i digestata za vlastite potrebe od minimalno 70%
Ulaganje u poboljšanje učinkovitosti korištenja gnojiva ( strojevi i oprema za utovar, transport i primjenu gnojiva - mineralnog i organskog gnojiva) za vlastite potrebe od minimalno 70%- -Građenje skladišnih kapaciteta za stajski gnoj i digestate - odlagalište stajnjaka s gnojnicom
Prednji traktorski utovarivač</t>
  </si>
  <si>
    <t>Ulaganje u građenje vlastitih skladišnih kapaciteta za stajski gnoj i digestate uključujući opremu za rukovanje i korištenje stajskog gnoja i digestata za vlastite potrebe od minimalno 70%
Ulaganje u poboljšanje učinkovitosti korištenja gnojiva ( strojevi i oprema za utovar, transport i primjenu gnojiva - mineralnog i organskog gnojiva) za vlastite potrebe od minimalno 70% - - Dogradnja skladišta za gnoj i nabavka mehanizacije</t>
  </si>
  <si>
    <t>Ulaganje u građenje vlastitih skladišnih kapaciteta za stajski gnoj i digestate uključujući opremu za rukovanje i korištenje stajskog gnoja i digestata za vlastite potrebe od minimalno 70%
Ulaganje u poboljšanje učinkovitosti korištenja gnojiva ( strojevi i oprema za utovar, transport i primjenu gnojiva - mineralnog i organskog gnojiva) za vlastite potrebe od minimalno 70%-Gradnja skladišnih kapaciteta za gnoj i nabavka opreme</t>
  </si>
  <si>
    <t>Ulaganje u građenje vlastitih skladišnih kapaciteta za stajski gnoj i digestate uključujući opremu za rukovanje i korištenje stajskog gnoja i digestata za vlastite potrebe od minimalno 70% - Ulaganje u izgradnju gnojišta, lagune te nabavka mehanizacije</t>
  </si>
  <si>
    <t>Ulaganje u poboljšanje učinkovitosti korištenja gnojiva (strojevi i oprema za utovar, transport i primjenu gnojiva - mineralnog i organskog gnojiva)  za vlastite potrebe od minimalno 70% - Ulaganje u nabavu poljoprivredne mehanizacije</t>
  </si>
  <si>
    <t>Ulaganje u građenje vlastitih skladišnih kapaciteta za stajski gnoj i digestate uključujući opremu za rukovanje i korištenje stajskog gnoja i digestata za vlastite potrebe od minimalno 70%
Ulaganje u poboljšanje učinkovitosti korištenja gnojiva (strojevi i oprema za utovar, transport i primjenu gnojiva - mineralnog i organskog gnojiva)  za vlastite potrebe od minimalno 70% - Izgradnja gnojišta i gnojne jame, te nabava opreme za utovar, pripremu i transport gnojiva.</t>
  </si>
  <si>
    <t>Ulaganje u poboljšanje učinkovitosti korištenja gnojiva(strojevi i oprema za utovar,transport i primjenu gnojiva-mineralnog i organskog gnojiva)  za vlastite potrebe minimalno 70% - Ulaganje u poljoprivrednu mehanizaciju za zbrinjavanje stajskog gnojiva</t>
  </si>
  <si>
    <t>FRAGARIA d.o.o.</t>
  </si>
  <si>
    <t>Pik Vrbovec d.d.</t>
  </si>
  <si>
    <t>JUG ALOJS</t>
  </si>
  <si>
    <t>METALFER STEEL D.O.O.</t>
  </si>
  <si>
    <t>ZVIR, OBRT ZA TRGOVINU</t>
  </si>
  <si>
    <t>Ulaganje u građenje i/ili opremanje objekata za preradu voća, povrća, grožđa (osim za proizvodnju vina), aromatičnog, začinskog i ostalog bilja, cvijeća i gljiva s pripadajućom unutarnjom i vanjskom infrastrukturom uključujući preradu ostataka iz proizvodnje-Ulaganje u rekonstrukciju i opremanje objekta za preradu povrća i kupnju gospodarskog vozila</t>
  </si>
  <si>
    <t>Ulaganje u građenje i  opremanje objekata za klanje rasijecanje, preradu (mesa i jaja) te uskladištenje hrane životinjskog podrijetla s pripadajućom unutarnjom i vanjskom infrastrukturom-Gradnja objekta za preradu mesa i nabavka opreme za preradu mesa</t>
  </si>
  <si>
    <t xml:space="preserve">Ulaganje u građenje i /ili opremanje objekata za klanje rasijecanje, preradu (mesa i jaja) te uskladištenje hrane životinjskog podrijetla s pripadajućom unutarnjom i vanjskom infrastrukturom-Ulaganje u izgradnju pročistača otpadnih voda, rekonstrukcija i opremanje pogona za preradu mesa, sa ulaganjem u logistiku i energetiku 
Ulaganje u kupnju mehanizacije, gospodarskih vozila, strojeva i opreme. </t>
  </si>
  <si>
    <t>Ulaganje u građenje i/ili opremanje objekata za preradu voća, povrća, grožđa (osim za proizvodnju vina), aromatičnog, začinskog i ostalog bilja, cvijeća i gljiva s pripadajućom unutarnjom i vanjskom infrastrukturom uključujući preradu ostataka iz proizvodnje-Opremanje objekta za preradu voća i povrća</t>
  </si>
  <si>
    <t xml:space="preserve">Ulaganje u građenje i/ili opremanje objekata za preradu voća, povrća, grožđa (osim za proizvodnju vina), aromatičnog, začinskog i ostalog bilja, cvijeća i gljiva s pripadajućom unutarnjom i vanjskom infrastrukturom uključujući preradu ostataka iz proizvodnje-Ulaganje u izgradnju i opremanje pogona 
za preradu voća   </t>
  </si>
  <si>
    <t>Ulaganje u građenje i/ili opremanje objekata za preradu maslina, komine masline s pripadajućom unutarnjom i vanjskom infrastrukturom-Ulaganje u preradu maslina u ulje</t>
  </si>
  <si>
    <t>SLAŠĆAK d.o.o.</t>
  </si>
  <si>
    <t>MOSLAVINA PROIZVODI D.O.O.</t>
  </si>
  <si>
    <t>N.T.S. d.o.o.</t>
  </si>
  <si>
    <t>ŠIRJAN d.o.o.</t>
  </si>
  <si>
    <t>SVINJOGOJSTVO KOLESARIĆ, OBRT ZA POLJOPRIVREDNU PROIZVODNJU</t>
  </si>
  <si>
    <t>Brodsko-posavska</t>
  </si>
  <si>
    <t>Zbrinjavanje, rukovanje i korištenje stajskog gnojiva u cilju smanjenja štetnog utjecaja na okoliš - Skladišnih kapaciteta za stajski gnoj i digestate
Oprema za rukovanje i korištenje stajskog gnoja i digestata
Utovar i priprema gnojiva (prednji ili zadnji traktorski utovarivači - viličar, samohodni utovarivači, kombinirani utovarivači, utovarivači - bageri viličar, transporteri za kruti stajski gnoj, uređaji za miješanje i separaciju gnojnice i gnojovke, pumpe za pražnjenje tankova</t>
  </si>
  <si>
    <t xml:space="preserve">Ulaganje u građenje vlastitih skladišnih kapaciteta za stajski gnoj i digestate uključujući opremu za rukovanje i korištenje stajskog gnoja i digestata za vlastite potrebe od minimalno 70%;
Ulaganje u poboljšanje učinkovitosti korištenja gnojiva (strojevi i oprema za utovar, transport i primjenu gnojiva - mineralnog i organskog gnojiva)  za vlastite potrebe od minimalno 70% - Ulaganje u izgradnju skladišnog kapaciteta za gnoj  </t>
  </si>
  <si>
    <t>Ulaganje u građenje vlastitih skladišnih kapaciteta za stajski gnoj i digestate uključujući opremu za rukovanje i korištenje stajskog gnoja i digestata za vlastite potrebe od minimalno 70% - Izgradnja i opremanje farme brojlera</t>
  </si>
  <si>
    <t>Ulaganje u građenje vlastitih skladišnih kapaciteta za stajski gnoj i digestate uključujući opremu za rukovanje i korištenje stajskog gnoja i digestata za vlastite potrebe od minimalno 70%;
ulaganje u poboljšanje učinkovitosti korištenja gnojiva (strojevi i oprema za utovar, transport i primjenu gnojiva - mineralnog i organskog gnojiva)  za vlastite potrebe od minimalno 70% - Ulaganje u izgradnju lagune te nabavka prateće opreme za manipulaciju stajskim gnojem</t>
  </si>
  <si>
    <t>Ulaganje u građenje vlastitih skladišnih kapaciteta za stajski gnoj i digestate uključujući opremu za rukovanje i korištenje stajskog gnoja i digestata za vlastite potrebe od minimalno 70%; Ulaganje u građenje vlastitih skladišnih kapaciteta za stajski gnoj i digestate uključujući opremu za rukovanje i korištenje stajskog gnoja i digestata za vlastite potrebe od minimalno 70% -</t>
  </si>
  <si>
    <t>RICARDO d.o.o.</t>
  </si>
  <si>
    <t>BERMES d.o.o.</t>
  </si>
  <si>
    <t>GRANOLIO d.d.</t>
  </si>
  <si>
    <t>Ulaganje u građenje i/ili opremanje objekta za preradu voća, povrća, grožđa (osim za proizvodnju vina), aromatičnog, začinskog i ostalog bilja, cvijeća i gljiva s pripadajućom unutarnjom i vanjskom infrakstrukturom uključujući preradu ostataka iz proizvodnje
Ulaganje u kupnju mehanizacije, gospodarskih vozila, strojeva i opreme
Ulaganje u labaratorij i labaratorijsku opremu na poljoprivrednom gospodarstvu za vlastite potrebe gospodarstva - Ulaganje u modernizaciju proizvodnje voćnog soka (građenje i opremanje objekta za preradu voća, nabava mehanizacije i gospodarskog vozila, nabava labaratorijske opreme)</t>
  </si>
  <si>
    <t xml:space="preserve">Ulaganje u građenje i /ili opremanje objekata za klanje rasijecanje, preradu (mesa i jaja) te uskladištenje hrane životinjskog podrijetla s pripadajućom unutarnjom i vanjskom infrastrukturom - Rekonstrukcija i opremanje pogona za preradu mesa </t>
  </si>
  <si>
    <t>Ulaganje u građenje i/ili opremanje objekata za preradu žitarica, uljarica i industrijskog bilja s pripadajućom unutarnjom i vanjskom infrastrukturom - Oprema i uređaji za preradu, punjenje; konfekcioniranje, vaganje, pakiranje, označavanje (etiketiranje), privremenu pohranu i skladištenje ;Industrijski inkjet pisač; Gospodarska vozila za transport gotovih proizvoda; Teretno vozilo</t>
  </si>
  <si>
    <t>OPG PANKRETIĆ ZDRAVKO</t>
  </si>
  <si>
    <t>PZ ERGELA - VIŠNJICA</t>
  </si>
  <si>
    <t>Ulaganje u građenje vlastitih skladišnih kapaciteta za stajski gnoj i digestate uključujući opremu za rukovanje i korištenje stajskog gnoja i digestata za vlastite potrebe od minimalno 70%Ulaganje u poboljšanje učinkovitosti korištenja gnojiva (strojevi i oprema za utovar, transport i primjenu gnojiva - mineralnog i organskog gnojiva)  za vlastite potrebe od minimalno 70% - Podizanje farme i nabava poljoprivredne mehanizacije</t>
  </si>
  <si>
    <t>Ulaganje u građenje vlastitih skladišnih kapaciteta za stajski gnoj i digestate uključujući opremu za rukovanje i korištenje stajskog gnoja i digestata za vlastite potrebe od minimalno 70%;
Ulaganje u poboljšanje učinkovitosti korištenja gnojiva (strojevi i oprema za utovar, transport i primjenu gnojiva - mineralnog i organskog gnojiva)  za vlastite potrebe od minimalno 70% - Ulaganje u izgradnju skladišnih kapaciteta za gnoj uz objekte za tov junadi i nabavu opreme za utovar, transport i primjenu gnojiva</t>
  </si>
  <si>
    <t xml:space="preserve">NOVA NATURA D.O.O.  </t>
  </si>
  <si>
    <t>Ulaganje u građenje i/ili opremanje objekata za preradu voća, povrća, grožđa (osim za proizvodnju vina), aromatičnog, začinskog i ostalog bilja, cvijeća i gljiva s pripadajućom unutarnjom i vanjskom infrastrukturom uključujući preradu ostataka iz proizvodnje - ULAGANJE U IZGRADNJU I OPREMANJE POGONA 
ZA PRERADU VOĆA</t>
  </si>
  <si>
    <t>OPG Zadravec Romina</t>
  </si>
  <si>
    <t>Ulaganje u građenje i/ili opremanje objekata za preradu i pakiranje  pčelinjih proizvoda s pripadajućom unutarnjom i vanjskom infrastrukturom</t>
  </si>
  <si>
    <t>OPG JAREŠ ADELA</t>
  </si>
  <si>
    <t>Ulaganje u građenje vlastitih skladišnih kapaciteta za stajski gnoj i digestate uključujući opremu za rukovanje i korištenje stajskog gnoja i digestata za vlastite potrebe od minimalno 70%; 
Ulaganje u poboljšanje učinkovitosti korištenja gnojiva (stojevi i oprema za utovar, transpotr i primjenu gnojiva-mineralnog i organskog gnojiva) za vlastite potrebe od minimalno 70%</t>
  </si>
  <si>
    <t>Sjedište</t>
  </si>
  <si>
    <t xml:space="preserve">Brinje </t>
  </si>
  <si>
    <t>Lupoglav</t>
  </si>
  <si>
    <t xml:space="preserve">Čremušnica </t>
  </si>
  <si>
    <t>Dugi Dol</t>
  </si>
  <si>
    <t>Udbina</t>
  </si>
  <si>
    <t>Tominovac-Kutjevo</t>
  </si>
  <si>
    <t>Brinje</t>
  </si>
  <si>
    <t>Osijek</t>
  </si>
  <si>
    <t>Vukovar</t>
  </si>
  <si>
    <t>Negoslavci</t>
  </si>
  <si>
    <t>Kapelski vrh</t>
  </si>
  <si>
    <t>Lipovljani</t>
  </si>
  <si>
    <t>Stupovača</t>
  </si>
  <si>
    <t>Feričanci</t>
  </si>
  <si>
    <t>Nova Rača</t>
  </si>
  <si>
    <t>Cepidlak</t>
  </si>
  <si>
    <t>Gola</t>
  </si>
  <si>
    <t>Kapela</t>
  </si>
  <si>
    <t>Gornji Sređani</t>
  </si>
  <si>
    <t xml:space="preserve">Donjeg Fodrovac </t>
  </si>
  <si>
    <t>Velika Trnovitica</t>
  </si>
  <si>
    <t>Daruvar</t>
  </si>
  <si>
    <t>Kuršanec</t>
  </si>
  <si>
    <t>Kuštani</t>
  </si>
  <si>
    <t>Volavje</t>
  </si>
  <si>
    <t>Bolman</t>
  </si>
  <si>
    <t>Marijanci</t>
  </si>
  <si>
    <t>Luka</t>
  </si>
  <si>
    <t>Vuka</t>
  </si>
  <si>
    <t>Ludbreg</t>
  </si>
  <si>
    <t>Đurđevac</t>
  </si>
  <si>
    <t>Sveti Petar Orehovec</t>
  </si>
  <si>
    <t>Hum na Sutli</t>
  </si>
  <si>
    <t>Mostari</t>
  </si>
  <si>
    <t xml:space="preserve">Ilmin Dvor </t>
  </si>
  <si>
    <t>Viškovci</t>
  </si>
  <si>
    <t>Sišćani</t>
  </si>
  <si>
    <t>Jalžabet</t>
  </si>
  <si>
    <t>Bebrina</t>
  </si>
  <si>
    <t>Vrbovec</t>
  </si>
  <si>
    <t xml:space="preserve">Višnjica </t>
  </si>
  <si>
    <t>Molve</t>
  </si>
  <si>
    <t>Velika Gorica</t>
  </si>
  <si>
    <t>Pag</t>
  </si>
  <si>
    <t>Zlatar Bistrica</t>
  </si>
  <si>
    <t>Brštanovo</t>
  </si>
  <si>
    <t>Veliki zdenci</t>
  </si>
  <si>
    <t>Sveti Martin na Muri</t>
  </si>
  <si>
    <t xml:space="preserve">Dropkovec </t>
  </si>
  <si>
    <t>Županja</t>
  </si>
  <si>
    <t>Zagreb</t>
  </si>
  <si>
    <t xml:space="preserve">Veliki Grđevac </t>
  </si>
  <si>
    <t>Čepin</t>
  </si>
  <si>
    <t>Gat-Belišće</t>
  </si>
  <si>
    <t>Karlovac</t>
  </si>
  <si>
    <t xml:space="preserve">Virovitica </t>
  </si>
  <si>
    <t>Ploče</t>
  </si>
  <si>
    <t>Koprivnica</t>
  </si>
  <si>
    <t>Štitar</t>
  </si>
  <si>
    <t>Poreč</t>
  </si>
  <si>
    <t>Donja Pištana</t>
  </si>
  <si>
    <t>Petkovec Toplički-Varaždinske toplice</t>
  </si>
  <si>
    <t>Čakovec</t>
  </si>
  <si>
    <t>Pula</t>
  </si>
  <si>
    <t>Borovo</t>
  </si>
  <si>
    <t>Koška</t>
  </si>
  <si>
    <t>Lovas</t>
  </si>
  <si>
    <t>Općina Sućuraj</t>
  </si>
  <si>
    <t>Darda</t>
  </si>
  <si>
    <t>Donja Pušća</t>
  </si>
  <si>
    <t>Brckovljani</t>
  </si>
  <si>
    <t>Dežanovac</t>
  </si>
  <si>
    <t xml:space="preserve">Karlovačka </t>
  </si>
  <si>
    <t>Koprivničko-križevačka</t>
  </si>
  <si>
    <t>Z.U.R.K. D.O.O</t>
  </si>
  <si>
    <t>VITEK, D.O.O.</t>
  </si>
  <si>
    <t>BIK D.O.O.</t>
  </si>
  <si>
    <t>BOVIS POLJOPRIVREDA D.O.O.</t>
  </si>
  <si>
    <t>G.R.M. D.O.O.</t>
  </si>
  <si>
    <t>OBITELJSKO POLJOPRIVREDNO GOSPODARSTVO BABIĆ</t>
  </si>
  <si>
    <t>ZARJA GRUPA D.O.O.</t>
  </si>
  <si>
    <t>ZDRAVKO PANKRETIĆ</t>
  </si>
  <si>
    <t>SVINJOGOJSTVO KOLESARIĆ, OBRT ZA POLJOPRIVREDNU PR</t>
  </si>
  <si>
    <t>FRIDERIK HAJDINJAK</t>
  </si>
  <si>
    <t>ANA-MARIJA ČAJKULIĆ</t>
  </si>
  <si>
    <t>FRIGO LOGISTA D.O.O.</t>
  </si>
  <si>
    <t>NILEKS D.O.O.</t>
  </si>
  <si>
    <t>alojs jug</t>
  </si>
  <si>
    <t>VEGO PLANTIS D.O.O.</t>
  </si>
  <si>
    <t>N.T.S. D.O.O.</t>
  </si>
  <si>
    <t>PREHRANA D.O.O.</t>
  </si>
  <si>
    <t>ZORAN PERICA</t>
  </si>
  <si>
    <t>ZVONKO HRUBENJA</t>
  </si>
  <si>
    <t>KREŠIMIR TOMAŠEC</t>
  </si>
  <si>
    <t>SAVA PARK D.O.O.</t>
  </si>
  <si>
    <t>DRAŽAN KROLO</t>
  </si>
  <si>
    <t>ŠIME ŠKAULJ</t>
  </si>
  <si>
    <t>MAGRAN-OBRT ZA UZGOJ MASLINA</t>
  </si>
  <si>
    <t>POLJOPRIVREDNA ZADRUGA AGROVITA SLATINA</t>
  </si>
  <si>
    <t>PERICA GAZIĆ</t>
  </si>
  <si>
    <t>BRANA D.O.O.</t>
  </si>
  <si>
    <t xml:space="preserve"> ČAVLEK JOSIP</t>
  </si>
  <si>
    <t>PIPUNIĆ MATO</t>
  </si>
  <si>
    <t xml:space="preserve"> ĐURIĆ BOBAN</t>
  </si>
  <si>
    <t>ŠKOBIĆ, poljoprivredni obrt</t>
  </si>
  <si>
    <t>POLJOPRIVREDNI OBRT "MIKS-AGRO"</t>
  </si>
  <si>
    <t>NADA TEŠANOVIĆ</t>
  </si>
  <si>
    <t>NIKOLA VUKOVSKI</t>
  </si>
  <si>
    <t>MOMČILO PANIĆ</t>
  </si>
  <si>
    <t>MESNA INDUSTRIJA NATURA D.O.O.</t>
  </si>
  <si>
    <t>KALAVOJNA D.O.O.</t>
  </si>
  <si>
    <t>MARIJAN GVOZDIĆ</t>
  </si>
  <si>
    <t>ZVONKO BARIŠIĆ</t>
  </si>
  <si>
    <t>GIUSEPPE LUPIERI</t>
  </si>
  <si>
    <t>CLAVIS D.O.O.</t>
  </si>
  <si>
    <t>TOMISLAV PŠENKO</t>
  </si>
  <si>
    <t>GORAN DOŠLOVIĆ</t>
  </si>
  <si>
    <t>rajner perica</t>
  </si>
  <si>
    <t>LIDIJA LJUBIČIĆ</t>
  </si>
  <si>
    <t>BRANITELJSKA ZADRUGA ZELENA POLJA</t>
  </si>
  <si>
    <t>BOŽIDAR BEREČKI</t>
  </si>
  <si>
    <t>"BIBI" POLJOPRIVREDNO GOSPODARSTVO I PRIJEVOZ ROBE</t>
  </si>
  <si>
    <t>TOMICA CAFUK</t>
  </si>
  <si>
    <t>DESYRE D.O.O.</t>
  </si>
  <si>
    <t>JADRANKA ŠAULA</t>
  </si>
  <si>
    <t>CHIAVALON SANDI</t>
  </si>
  <si>
    <t>SAN-BO d.o.o.</t>
  </si>
  <si>
    <t>ivan tonković</t>
  </si>
  <si>
    <t>ANDRIJA ŠIMIĆ</t>
  </si>
  <si>
    <t>MARIO TRBUŠIĆ</t>
  </si>
  <si>
    <t>JOSIP GLIBO</t>
  </si>
  <si>
    <t>BRKIĆ POLJOPRIVREDNI OBRT</t>
  </si>
  <si>
    <t>IVAN VESELIĆ</t>
  </si>
  <si>
    <t>DRAŽEN ĐURĐEK</t>
  </si>
  <si>
    <t>VLADO KARAMARKO</t>
  </si>
  <si>
    <t>IVAN DAMJANIĆ</t>
  </si>
  <si>
    <t>ŽELJKO CAR</t>
  </si>
  <si>
    <t>MITAR HABENŠUS</t>
  </si>
  <si>
    <t>VRT D.O.O.</t>
  </si>
  <si>
    <t>GRUPA NIDA D.O.O.</t>
  </si>
  <si>
    <t>DRAGICA GRDIĆ</t>
  </si>
  <si>
    <t>"MILAN" UGOSTITELJSKI OBRT</t>
  </si>
  <si>
    <t>NOMAX D.O.O. ZA PROIZVODNJU, TRGOVINU I USLUGE</t>
  </si>
  <si>
    <t>MIJO BARIŠIĆ</t>
  </si>
  <si>
    <t>BIO DVOR D.O.O.</t>
  </si>
  <si>
    <t>NIKOLA SELETKOVIĆ</t>
  </si>
  <si>
    <t>SAŠA DRAGAŠ</t>
  </si>
  <si>
    <t>KAVIDO D.O.O.</t>
  </si>
  <si>
    <t>DAMIR LUJANAC</t>
  </si>
  <si>
    <t>SKRADIN AT KONCEPT D.O.O.</t>
  </si>
  <si>
    <t>ŠTEFICA TRSOGLAVEC</t>
  </si>
  <si>
    <t>JURIN DVOR D.O.O ZA POLJOPRIVREDU I TURIZAM</t>
  </si>
  <si>
    <t>NADA ŠIMUNOVIĆ</t>
  </si>
  <si>
    <t>BRANKO DOBRENIĆ</t>
  </si>
  <si>
    <t>BINI D.O.O. ZA TRGOVINU, PRIJEVOZ I USLUGE</t>
  </si>
  <si>
    <t>GALIĆ D.O.O.</t>
  </si>
  <si>
    <t>TERRA FRUX D.O.O. ZA PROIZVODNJU I TRGOVINU</t>
  </si>
  <si>
    <t>IVICA VITASOVIĆ</t>
  </si>
  <si>
    <t>"BRASSICA" D.O.O.</t>
  </si>
  <si>
    <t>NENA POPOVIĆ</t>
  </si>
  <si>
    <t>GERONT D.O.O.</t>
  </si>
  <si>
    <t>FRIDRIH D.O.O.</t>
  </si>
  <si>
    <t>BUDIMCI D.O.O.</t>
  </si>
  <si>
    <t>PERPETUATRADE d.o.o.</t>
  </si>
  <si>
    <t>OLVIN PLUS d.o.o.</t>
  </si>
  <si>
    <t>D-FRUCTUS d.o.o.</t>
  </si>
  <si>
    <t>NOVENT USLUGE d.o.o.</t>
  </si>
  <si>
    <t>TONKOVAC poljoprivredni obrt</t>
  </si>
  <si>
    <t>CEROT d.o.o.</t>
  </si>
  <si>
    <t>MAJER d.o.o.</t>
  </si>
  <si>
    <t>ZLATKO PREMUŠ</t>
  </si>
  <si>
    <t>MIRKO PRITIŠANAC</t>
  </si>
  <si>
    <t>JOSIP HIKL</t>
  </si>
  <si>
    <t>POLJOPRIVREDNI OBRT  DARKO</t>
  </si>
  <si>
    <t>IVICA ŠKREB</t>
  </si>
  <si>
    <t>Nenad Ivanković</t>
  </si>
  <si>
    <t>MARIO KORDI</t>
  </si>
  <si>
    <t>DRAŽEN BAKONJI</t>
  </si>
  <si>
    <t>MARIJA BARIŠIĆ</t>
  </si>
  <si>
    <t>SENKA BODIN</t>
  </si>
  <si>
    <t>JAKOV MIŠKOVIĆ</t>
  </si>
  <si>
    <t>LJILJANA TADIJAL</t>
  </si>
  <si>
    <t>KRISTIJAN MARAS</t>
  </si>
  <si>
    <t>EUROALP D.O.O.</t>
  </si>
  <si>
    <t>MIODRAG DEŠA</t>
  </si>
  <si>
    <t>ZDENKO PLEŠA</t>
  </si>
  <si>
    <t>FRANE IVKOVIĆ</t>
  </si>
  <si>
    <t>DANILO JOVIĆ</t>
  </si>
  <si>
    <t>JOSIP BILJAKA</t>
  </si>
  <si>
    <t>KABOLA D.O.O.</t>
  </si>
  <si>
    <t>MLADEN LACKOVIĆ</t>
  </si>
  <si>
    <t>MARIJO GOLUB</t>
  </si>
  <si>
    <t>MATEJA ŠIMIČIĆ</t>
  </si>
  <si>
    <t>IVAN GOLUBIĆ</t>
  </si>
  <si>
    <t>JOSIP TONC</t>
  </si>
  <si>
    <t>SAINTS HILLS D.O.O.</t>
  </si>
  <si>
    <t>SPOMENKA KOŠKI</t>
  </si>
  <si>
    <t>MARIJA HOLJEVAC</t>
  </si>
  <si>
    <t>BABIĆ, OBRT ZA PROIZVODNJU MLIJEKA, VL. KREŠIMIR BABIĆ, MARIJA BISTRICA, GLOBOČEC 47</t>
  </si>
  <si>
    <t>ĐURIĆ BOJAN</t>
  </si>
  <si>
    <t>OBRT FRANCIŠKOVIĆ</t>
  </si>
  <si>
    <t>ZVONAR DRAGAN</t>
  </si>
  <si>
    <t>IVICA VARGA</t>
  </si>
  <si>
    <t>DANERO D.O.O.</t>
  </si>
  <si>
    <t>damir vanđelić</t>
  </si>
  <si>
    <t>MIĆO GRADIŠTANAC</t>
  </si>
  <si>
    <t>IVAN ODAK</t>
  </si>
  <si>
    <t>MARIJANA PAVLEČIĆ</t>
  </si>
  <si>
    <t>NUCIS D.O.O.</t>
  </si>
  <si>
    <t>ZLATNI RAT D.D.</t>
  </si>
  <si>
    <t>obrt za izradu i prodaju ogrevnog drveta "pavkić"</t>
  </si>
  <si>
    <t>SILVIA DOVEČER</t>
  </si>
  <si>
    <t>TOMISLAV KOVAČ</t>
  </si>
  <si>
    <t>PIK VINKOVCI D.D.</t>
  </si>
  <si>
    <t>MILENKO DULIKRAVIĆ</t>
  </si>
  <si>
    <t>ZOLTAN TROJKOVIĆ</t>
  </si>
  <si>
    <t>CARLOTTI D.O.O.</t>
  </si>
  <si>
    <t>RENATA DAVOSIR</t>
  </si>
  <si>
    <t>ROBERTO TERCOLO</t>
  </si>
  <si>
    <t>PRIMIZIA D.O.O.</t>
  </si>
  <si>
    <t>MARIO ŠTEFANIĆ</t>
  </si>
  <si>
    <t>ZDENKA medenjak</t>
  </si>
  <si>
    <t>OBRT ZA POLJOPRIVREDNU DJELATNOST "MAKS"</t>
  </si>
  <si>
    <t>GORAN PETROVIĆ</t>
  </si>
  <si>
    <t>DALIBOR MIJOK</t>
  </si>
  <si>
    <t>NIKOLA SRAKOVČIĆ</t>
  </si>
  <si>
    <t>JOSIP PREKRAT</t>
  </si>
  <si>
    <t>IVAN HUMLJAK</t>
  </si>
  <si>
    <t>JADRANKA GRŠKOVIĆ</t>
  </si>
  <si>
    <t>JOVAN BOŽIĆ</t>
  </si>
  <si>
    <t>DRAGA KOŽUL</t>
  </si>
  <si>
    <t>IVICA VAJDA</t>
  </si>
  <si>
    <t>BMD STIL AGRO D.O.O.</t>
  </si>
  <si>
    <t>ŽELJKO DOLAČKI</t>
  </si>
  <si>
    <t>JOSIP ŠIRJAN</t>
  </si>
  <si>
    <t>ZLATKO VLAHEK</t>
  </si>
  <si>
    <t>distributivni centar za voće i povrće d.o.o.</t>
  </si>
  <si>
    <t>VALERIJA BAJIĆ</t>
  </si>
  <si>
    <t>MARIJA MARIJANOVIĆ</t>
  </si>
  <si>
    <t>SNJEŽANA KARLOVČAN</t>
  </si>
  <si>
    <t>IVICA NEKIĆ</t>
  </si>
  <si>
    <t>VLADO LIKAR</t>
  </si>
  <si>
    <t>ZORAN MRAKOVIĆ</t>
  </si>
  <si>
    <t>VUPIK D.D. - VUKOVAR</t>
  </si>
  <si>
    <t>MARIO ŠPOLJAR</t>
  </si>
  <si>
    <t>VINKA KOVAČEV</t>
  </si>
  <si>
    <t>MIRKO PREGLEJ</t>
  </si>
  <si>
    <t>IRENA PALIĆ</t>
  </si>
  <si>
    <t>MILENKO ZAGORAC</t>
  </si>
  <si>
    <t>DOCI D.O.O.</t>
  </si>
  <si>
    <t>PRIUS FRUCTUS D.O.O.</t>
  </si>
  <si>
    <t>MARKO ŠARČEVIĆ</t>
  </si>
  <si>
    <t>LJUBICA GREGURIĆ</t>
  </si>
  <si>
    <t>POLJOPRIVREDNA ZADRUGA MILK-AGRO</t>
  </si>
  <si>
    <t>SLAVEN POSPIŠIL</t>
  </si>
  <si>
    <t>JOSIP FRANKOVIĆ</t>
  </si>
  <si>
    <t>KRUNOSLAV PAVIĆ</t>
  </si>
  <si>
    <t>LUKA ŠMIT</t>
  </si>
  <si>
    <t>DINKO BILEŠIĆ</t>
  </si>
  <si>
    <t>BROJNE</t>
  </si>
  <si>
    <t>BRANITELJSKA ZADRUGA LOVINAC</t>
  </si>
  <si>
    <t>NINO PRIVITELIO</t>
  </si>
  <si>
    <t>"ZURE RIBARSTVO"OBRT ZA MORSKI RIBOLOV I TURIZAM</t>
  </si>
  <si>
    <t>IVANKA RADIČEK</t>
  </si>
  <si>
    <t>DARKO STIJAK</t>
  </si>
  <si>
    <t>IVAN VRBANIĆ</t>
  </si>
  <si>
    <t>ZELENI ORAH D.O.O.</t>
  </si>
  <si>
    <t>VINA MATOŠEVIĆ D.O.O.</t>
  </si>
  <si>
    <t>ANDRIJA BREČIĆ</t>
  </si>
  <si>
    <t>ŠKANJ OBRT ZA UZGOJ VOĆA I POVRĆA, VL. DANIJEL SRŠ</t>
  </si>
  <si>
    <t>AGRONOM D.O.O.</t>
  </si>
  <si>
    <t>IVO MILATIĆ</t>
  </si>
  <si>
    <t>NIKOLA BLAGOJEVIĆ</t>
  </si>
  <si>
    <t>STRGAR ŽELJKA</t>
  </si>
  <si>
    <t>PZ FRAGUM</t>
  </si>
  <si>
    <t>GALAUER DRAŽEN</t>
  </si>
  <si>
    <t>NERETVANSKI BRANITELJ, zadruga branitelja za poljoprivredu i trgovinu</t>
  </si>
  <si>
    <t>VLADO SEVŠEK</t>
  </si>
  <si>
    <t>IVICA PONEDILJAK</t>
  </si>
  <si>
    <t>DARIO ŠIMIĆ</t>
  </si>
  <si>
    <t>MIRKO VUKSANOVIĆ</t>
  </si>
  <si>
    <t>RUŽICA KOMAR</t>
  </si>
  <si>
    <t>GOSPODARSTVO "KOS"</t>
  </si>
  <si>
    <t>POLJOPRIVREDNI OBRT ANĐELKO KRNJAK</t>
  </si>
  <si>
    <t>NIKOLA CRLJIĆ</t>
  </si>
  <si>
    <t>ŽIVKO D.O.O.</t>
  </si>
  <si>
    <t>POLJOPRIVREDNO GOSPODARSTVO VRBANJA</t>
  </si>
  <si>
    <t>TRIBIE POLJOPRIVREDNI OBRT</t>
  </si>
  <si>
    <t>SLAĐAN NOVOSEL</t>
  </si>
  <si>
    <t>mato lukić</t>
  </si>
  <si>
    <t>DRAŽEN BEDEKOVIĆ</t>
  </si>
  <si>
    <t>VEDRAN KARAGIĆ</t>
  </si>
  <si>
    <t>ZORAN BORIĆ</t>
  </si>
  <si>
    <t>TIHOMIR HORVAT</t>
  </si>
  <si>
    <t>USLUŽNA ULJARA PRESEČKI, VL. ZDRAVKO PRESEČKI, CAR</t>
  </si>
  <si>
    <t>LJILJANA BOGIČEVIĆ</t>
  </si>
  <si>
    <t>AGRO CIJEPOVI D.O.O.</t>
  </si>
  <si>
    <t>BRANKO KOSIĆ</t>
  </si>
  <si>
    <t>"DALMACONSULT" D.O.O.</t>
  </si>
  <si>
    <t>PODRUMI KREŠIĆ D.O.O.</t>
  </si>
  <si>
    <t>DOMAGOJ NAD</t>
  </si>
  <si>
    <t>MILJENKO ANTUNOVIĆ</t>
  </si>
  <si>
    <t>MIROSLAV CENKO</t>
  </si>
  <si>
    <t>KATARINA PALI ŠIROKI</t>
  </si>
  <si>
    <t>IVAN CAREVIĆ</t>
  </si>
  <si>
    <t>JOSIP ŽUPAN</t>
  </si>
  <si>
    <t>MARKO NIKIĆ</t>
  </si>
  <si>
    <t>PROIZVODNJA VOĆA , POVRĆA  I SADNOG MATERIJALA Č O</t>
  </si>
  <si>
    <t>POLJOPRIVREDA LIPIK D.D.</t>
  </si>
  <si>
    <t>DARKO IMBRIŠIĆ</t>
  </si>
  <si>
    <t>DARIO DUGIĆ</t>
  </si>
  <si>
    <t>LE-ENERGIJA D.O.O.</t>
  </si>
  <si>
    <t>LOREDANA POLETTI</t>
  </si>
  <si>
    <t>SILVIJA PAULIĆ</t>
  </si>
  <si>
    <t>VALTER SAGANIĆ</t>
  </si>
  <si>
    <t>MIRJANA VIBOH</t>
  </si>
  <si>
    <t>IVICA KUSANIĆ</t>
  </si>
  <si>
    <t>STJEPAN BALŠIĆ</t>
  </si>
  <si>
    <t>DANIJEL DOLENC</t>
  </si>
  <si>
    <t>ŽELJKO KASAPOVIĆ</t>
  </si>
  <si>
    <t>PAMEKS D.O.O.</t>
  </si>
  <si>
    <t>KSENIJA KRALJIK</t>
  </si>
  <si>
    <t>MARIO GAŽI</t>
  </si>
  <si>
    <t>NIKOLA GRGIĆ</t>
  </si>
  <si>
    <t>ŽITO D.O.O.</t>
  </si>
  <si>
    <t>"Gospodarstvo Moulis" obrt za poljoprivrednu proizvodnju</t>
  </si>
  <si>
    <t>MATEJ BAŽON</t>
  </si>
  <si>
    <t>NADA ŠAPONJA</t>
  </si>
  <si>
    <t>MARIJA ŠIMUNOVIĆ</t>
  </si>
  <si>
    <t>LJILJANA PEK</t>
  </si>
  <si>
    <t>"V.V. FARMA"</t>
  </si>
  <si>
    <t>IDA NOVA - IGOR JAMBREŠIĆ</t>
  </si>
  <si>
    <t>IVICA MIKULINJAK</t>
  </si>
  <si>
    <t>DRAGAN KLAJIĆ</t>
  </si>
  <si>
    <t>PETAR ANTUNOVIĆ</t>
  </si>
  <si>
    <t>NIKOLA TUŠAK</t>
  </si>
  <si>
    <t>BOŽIDAR HODALIĆ</t>
  </si>
  <si>
    <t>LEONARDO BERGIĆ</t>
  </si>
  <si>
    <t>DANIJEL GALINOVIĆ</t>
  </si>
  <si>
    <t>MLADEN MICAK</t>
  </si>
  <si>
    <t>GORAN KOZLINGER</t>
  </si>
  <si>
    <t>BRANIMIR ŽIGROVIĆ</t>
  </si>
  <si>
    <t>FARMA TOMAŠANCI D.O.O.</t>
  </si>
  <si>
    <t>BISERKO POPOVIĆ</t>
  </si>
  <si>
    <t>ADAM BLAŽEVAC</t>
  </si>
  <si>
    <t>JOSIP KLEPEC</t>
  </si>
  <si>
    <t>BOROVNICE D.O.O.</t>
  </si>
  <si>
    <t>SEGES D.O.O.</t>
  </si>
  <si>
    <t>BRANKO KARAMARKOVIĆ</t>
  </si>
  <si>
    <t>TOMISLAV PURGAR</t>
  </si>
  <si>
    <t>PIKO D.O.O.</t>
  </si>
  <si>
    <t>ŽARKO KLANAC</t>
  </si>
  <si>
    <t>DENIZE MARIĆ</t>
  </si>
  <si>
    <t>POLJOPRIVREDNO GOSPODARSTVO"SMETKO"</t>
  </si>
  <si>
    <t>MARKO GRAČAKOVIĆ</t>
  </si>
  <si>
    <t>JOSIP MITROVIĆ</t>
  </si>
  <si>
    <t>POLJOPRIVREDNO GOSPODARSTVO I TRGOVINA "PAŽULJ"</t>
  </si>
  <si>
    <t>POLJOP.ŠUMARSKA TVRTKA "BRČIĆ" VRBANJA, VL.A.BRČIĆ</t>
  </si>
  <si>
    <t>PP ORAHOVICA D.O.O.</t>
  </si>
  <si>
    <t>MIRJANA MAJICA</t>
  </si>
  <si>
    <t>PRO MILK D.O.O.</t>
  </si>
  <si>
    <t>ZLATICA TRDENIĆ</t>
  </si>
  <si>
    <t>ŽELJKO ŠEŠELJ</t>
  </si>
  <si>
    <t>DARA GERENĐIR</t>
  </si>
  <si>
    <t>BIO ADRIA D.O.O.</t>
  </si>
  <si>
    <t>"MAĐAREVIĆ" ČAĐAVICA</t>
  </si>
  <si>
    <t>PIŠKORIĆ JEDNOSTAVNO DRUŠTVO S ORGANIČENOM ODGOVORNOŠĆU ZA PROIZVODNJU I TRGOVINU</t>
  </si>
  <si>
    <t>JERKO KODŽOMAN</t>
  </si>
  <si>
    <t>ELVIS RUSIJAN</t>
  </si>
  <si>
    <t>MILICA BIŽIĆ</t>
  </si>
  <si>
    <t>KALEBIĆ D.O.O.</t>
  </si>
  <si>
    <t>OPERACIJA 4.1.1.  Restrukturiranje, modernizacija i povećanje konkurentnosti poljoprivrednih gospodarstava</t>
  </si>
  <si>
    <t>UKUPNO OPERACIJA 4.1.1.</t>
  </si>
  <si>
    <t>Čavle</t>
  </si>
  <si>
    <t>Fužine</t>
  </si>
  <si>
    <t>Čazma</t>
  </si>
  <si>
    <t>Rijeka</t>
  </si>
  <si>
    <t>Staro Petrovo Selo</t>
  </si>
  <si>
    <t>Sveta Nedjelja</t>
  </si>
  <si>
    <t>Sopje</t>
  </si>
  <si>
    <t>Desinić</t>
  </si>
  <si>
    <t>Pitomača</t>
  </si>
  <si>
    <t>Velika Ludina</t>
  </si>
  <si>
    <t>Drniš</t>
  </si>
  <si>
    <t>Trnava</t>
  </si>
  <si>
    <t>Varaždin</t>
  </si>
  <si>
    <t>Stankovci</t>
  </si>
  <si>
    <t>Drenovci</t>
  </si>
  <si>
    <t>Zaprešić</t>
  </si>
  <si>
    <t>Kaštela</t>
  </si>
  <si>
    <t>Benkovac</t>
  </si>
  <si>
    <t>Ližnjan</t>
  </si>
  <si>
    <t>Slatina</t>
  </si>
  <si>
    <t>Virovitica</t>
  </si>
  <si>
    <t>Donji Kraljevec</t>
  </si>
  <si>
    <t>Bilje</t>
  </si>
  <si>
    <t>Draž</t>
  </si>
  <si>
    <t>Erdut</t>
  </si>
  <si>
    <t>Šodolovci</t>
  </si>
  <si>
    <t>Marčana</t>
  </si>
  <si>
    <t>Vrbanja</t>
  </si>
  <si>
    <t>Vodnjan</t>
  </si>
  <si>
    <t>Cerovlje</t>
  </si>
  <si>
    <t>Novska</t>
  </si>
  <si>
    <t>Končanica</t>
  </si>
  <si>
    <t>Kršan</t>
  </si>
  <si>
    <t>Vidovec</t>
  </si>
  <si>
    <t>Krnjak</t>
  </si>
  <si>
    <t>Vojnić</t>
  </si>
  <si>
    <t>Kutina</t>
  </si>
  <si>
    <t>Gunja</t>
  </si>
  <si>
    <t>Bedekovčina</t>
  </si>
  <si>
    <t>Slavonski Brod</t>
  </si>
  <si>
    <t>Donji Miholjac</t>
  </si>
  <si>
    <t>Sisak</t>
  </si>
  <si>
    <t>Jasenice</t>
  </si>
  <si>
    <t>Podstrana</t>
  </si>
  <si>
    <t>Bjelovar</t>
  </si>
  <si>
    <t>Metković</t>
  </si>
  <si>
    <t>Ogulin</t>
  </si>
  <si>
    <t>Mala Subotica</t>
  </si>
  <si>
    <t>Voćin</t>
  </si>
  <si>
    <t>Dvor</t>
  </si>
  <si>
    <t>Donji Andrijevci</t>
  </si>
  <si>
    <t>Rugvica</t>
  </si>
  <si>
    <t>Skradin</t>
  </si>
  <si>
    <t>Petrinja</t>
  </si>
  <si>
    <t>Šestanovac</t>
  </si>
  <si>
    <t>Imotski</t>
  </si>
  <si>
    <t>Glina</t>
  </si>
  <si>
    <t>Velika</t>
  </si>
  <si>
    <t>Topusko</t>
  </si>
  <si>
    <t>Opatija</t>
  </si>
  <si>
    <t>Garešnica</t>
  </si>
  <si>
    <t>Podgorač</t>
  </si>
  <si>
    <t>Kali</t>
  </si>
  <si>
    <t>Tinjan</t>
  </si>
  <si>
    <t>Brestovac</t>
  </si>
  <si>
    <t>Belica</t>
  </si>
  <si>
    <t>Đurđenovac</t>
  </si>
  <si>
    <t>Valpovo</t>
  </si>
  <si>
    <t>Trilj</t>
  </si>
  <si>
    <t>Rasinja</t>
  </si>
  <si>
    <t>Kutjevo</t>
  </si>
  <si>
    <t>Zadar</t>
  </si>
  <si>
    <t>Buje</t>
  </si>
  <si>
    <t>Križevci</t>
  </si>
  <si>
    <t>Vladislavci</t>
  </si>
  <si>
    <t>Petrijanec</t>
  </si>
  <si>
    <t>Mikleuš</t>
  </si>
  <si>
    <t>Petrijevci</t>
  </si>
  <si>
    <t>Gospić</t>
  </si>
  <si>
    <t>Marija Bistrica</t>
  </si>
  <si>
    <t>Mrkopalj</t>
  </si>
  <si>
    <t>Podturen</t>
  </si>
  <si>
    <t>Rovinj</t>
  </si>
  <si>
    <t>Semeljci</t>
  </si>
  <si>
    <t>Opuzen</t>
  </si>
  <si>
    <t xml:space="preserve">Bol </t>
  </si>
  <si>
    <t>Ozalj</t>
  </si>
  <si>
    <t>Vinkovci</t>
  </si>
  <si>
    <t>Lastovo</t>
  </si>
  <si>
    <t>Umag</t>
  </si>
  <si>
    <t>Popovača</t>
  </si>
  <si>
    <t>Brtonigla</t>
  </si>
  <si>
    <t>Motovun</t>
  </si>
  <si>
    <t>Štrigova</t>
  </si>
  <si>
    <t>Kaptol</t>
  </si>
  <si>
    <t>Ribnik</t>
  </si>
  <si>
    <t>Kumrovec</t>
  </si>
  <si>
    <t>Donja Stubica</t>
  </si>
  <si>
    <t>Vrbnik</t>
  </si>
  <si>
    <t>Bedenica</t>
  </si>
  <si>
    <t>Štefanje</t>
  </si>
  <si>
    <t>Ivanić-Grad</t>
  </si>
  <si>
    <t>Nijemci</t>
  </si>
  <si>
    <t>Senj</t>
  </si>
  <si>
    <t>Lukač</t>
  </si>
  <si>
    <t>Zagorska Sela</t>
  </si>
  <si>
    <t>Polača</t>
  </si>
  <si>
    <t>Vrlika</t>
  </si>
  <si>
    <t>Antunovac</t>
  </si>
  <si>
    <t>Grubišno Polje</t>
  </si>
  <si>
    <t>Nova Kapela</t>
  </si>
  <si>
    <t>Vis</t>
  </si>
  <si>
    <t>Vrsar</t>
  </si>
  <si>
    <t>Lumbarda</t>
  </si>
  <si>
    <t>Slivno</t>
  </si>
  <si>
    <t>Požega</t>
  </si>
  <si>
    <t>Jelsa</t>
  </si>
  <si>
    <t>Martijanec</t>
  </si>
  <si>
    <t>Gundinci</t>
  </si>
  <si>
    <t>Punitovci</t>
  </si>
  <si>
    <t>Gornji Mihaljevec</t>
  </si>
  <si>
    <t>Novo Virje</t>
  </si>
  <si>
    <t>Belišće</t>
  </si>
  <si>
    <t>Gorjani</t>
  </si>
  <si>
    <t>Hrvatska Dubica</t>
  </si>
  <si>
    <t>Kloštar Podravski</t>
  </si>
  <si>
    <t>Omiš</t>
  </si>
  <si>
    <t>Orebić</t>
  </si>
  <si>
    <t>Donji Vidovec</t>
  </si>
  <si>
    <t>Sveti Ivan Žabno</t>
  </si>
  <si>
    <t>Ilok</t>
  </si>
  <si>
    <t>Lipik</t>
  </si>
  <si>
    <t>Jastrebarsko</t>
  </si>
  <si>
    <t>Višnjan</t>
  </si>
  <si>
    <t>Cres</t>
  </si>
  <si>
    <t>Našice</t>
  </si>
  <si>
    <t>Peteranec</t>
  </si>
  <si>
    <t>Gračišće</t>
  </si>
  <si>
    <t>Nuštar</t>
  </si>
  <si>
    <t>Sveti Juraj na Bregu- Frkanovec</t>
  </si>
  <si>
    <t>Klanjec</t>
  </si>
  <si>
    <t>Bošnjaci</t>
  </si>
  <si>
    <t>Tuhelj</t>
  </si>
  <si>
    <t>Fažana</t>
  </si>
  <si>
    <t>Sveti Ivan Zelina</t>
  </si>
  <si>
    <t>Klakar</t>
  </si>
  <si>
    <t>Klinča Sela</t>
  </si>
  <si>
    <t>Šenkovec</t>
  </si>
  <si>
    <t>Čađavica</t>
  </si>
  <si>
    <t>Posedarje</t>
  </si>
  <si>
    <t>Cerna</t>
  </si>
  <si>
    <t>Orahovica</t>
  </si>
  <si>
    <t>Sveti Filip i Jakov</t>
  </si>
  <si>
    <t>Rakovica</t>
  </si>
  <si>
    <t>Sinj</t>
  </si>
  <si>
    <t>Šolta</t>
  </si>
  <si>
    <t>UKUPNO OPERACIJA 4.1.2. i 4.2.1</t>
  </si>
  <si>
    <t>Primorsko-goranska</t>
  </si>
  <si>
    <t>Šibensko-kninska</t>
  </si>
  <si>
    <t>Istarska</t>
  </si>
  <si>
    <t>Karlovačka</t>
  </si>
  <si>
    <t>PROŠIRENJE VOĆNJAKA I MODERNIZACIJA POLJOPRIVREDNE PROIZVODNJE U SEKTORU VOĆARSTVA</t>
  </si>
  <si>
    <t>MODERNIZACIJA POLJOPRIVREDNOG GOSPODARSTVA NABAVKOM POLJOPRIVREDNE MEHANIZACIJE I OPREME, UREĐENJEM I POBOLJŠANJEM POLJOPRIVREDNOG ZEMLJIŠTA I GRAĐENJEM I OPREMANJEM OBJEKTA ZA ŽIVOTINJE</t>
  </si>
  <si>
    <t>Ulaganje u rekonstrukciju i dogradnju farme muznih krava, opremanje izmuzišta, rekonstrukciju postojećih silosa te nabavu poljoprivredne mehanizacije i opreme</t>
  </si>
  <si>
    <t>Ulaganje u izgradnju i opremanje farme muznih krava</t>
  </si>
  <si>
    <t>Podizanje nasada i nabavka poljoprivredne mehanizacije i opreme</t>
  </si>
  <si>
    <t>Ulaganje u izgradnju nadstrešnice za sklanjanje životinja te nabavku poljoprivredne mehanizacije</t>
  </si>
  <si>
    <t>Ulaganje u izgradnju i opremanje staklenika za uzgoj rajčice te nabavu gospodarskog vozila</t>
  </si>
  <si>
    <t>PODIZANJE FARME I NABAVA POLJOPRIVREDNE MEHANIZACIJE</t>
  </si>
  <si>
    <t>Ulaganje u rekonstrukciju i građenje objekata za tov junadi, nabavu poljoprivredne mehanizacije i opreme te gospodarskog vozila</t>
  </si>
  <si>
    <t>Ulaganje u građenje i opremanje farme za tov svinja te nabavku poljoprivredne mehanizacije</t>
  </si>
  <si>
    <t>Rekonstrukcija i dogradnja postojećeg objekta te uspostavljanje i opremanje specijalizirane staje za mliječne krave</t>
  </si>
  <si>
    <t>Ulaganje u kupovinu poljoprivredne mehanizacije, poljoprivredne opreme i izgradnja plastenika</t>
  </si>
  <si>
    <t>PODIZANJE TRAJNIH NASADA I NABAVA POLJOPRIVREDNE MEHANIZACIJE I OPREME</t>
  </si>
  <si>
    <t>Podizanje 9,5 ha trajnih nasada na „Ekonomiji“, nabavka poljoprivredne mehanizacije i opreme</t>
  </si>
  <si>
    <t>Ulaganje u opremanje skladišta, poljoprivrednu mehanizaciju i opremu.</t>
  </si>
  <si>
    <t>ULAGANJE U IZGRADNJU STAKLENIKA S PRATEĆIM SADRŽAJIMA</t>
  </si>
  <si>
    <t>IZGRADNJA I OPREMANJE FARME BROJLERA</t>
  </si>
  <si>
    <t>ULAGANJE U REKONSTRUKCIJU, POLJOPRIVREDNU MEHANIZACIJU I OPREMU</t>
  </si>
  <si>
    <t>Ulaganje u podizanje novih višegodišnjih nasada i u nabavu mehanizacije i opreme</t>
  </si>
  <si>
    <t>Ulaganje u kupovinu poljoprivredne mehanizacije Hrubenja</t>
  </si>
  <si>
    <t>NABAVKA POLJOPRIVREDNE MEHANIZACIJE I OPREME</t>
  </si>
  <si>
    <t>Sava park - Ulaganje u podizanje višegodišnjih nasada i nabavku poljoprivredne mehanizacije i opreme</t>
  </si>
  <si>
    <t>Podizanje vinograda - Gradina Čaporice</t>
  </si>
  <si>
    <t>Ulaganje u podizanje novog nasada vinograda i ulaganje u poljoprivrednu mehanizaciju</t>
  </si>
  <si>
    <t>Podizanje nasada maslina i nabavka gospodarskog vozila i poljoprivredne opreme</t>
  </si>
  <si>
    <t>Ulaganje u građenje nadstrešnice za životinje i kupnju mehanizacije</t>
  </si>
  <si>
    <t>„ Rekonstrukcija postojeće farme za tov junadi i modernizacija poljoprivredne mehanizacije “</t>
  </si>
  <si>
    <t>Ulaganje u izgradnju plastenika, podizanje trajnih nasada jabuke i aronije te nabavka poljoprivredne mehanizacije- IZGRADNJA PLASTENIKA, AGREGAT ZA STRUJU, ROTACIJSKA FREZA GREDIČAR, PLUG PREMETNJAK, PODRIVAČ, RASIPAČ MINERALNOG GNOJIVA, ROTACIJSKA DRLJAČA, SADILICA, TRAKTORSKA PRIKOLICA 1, FLOW PACK STROJ ZA PAKIRANJE, TRAKTORSKI VILIČAR, POLAGAČ FOLIJE, PRSKALICA, STROJ ZA OMATANJE U STRECH FOLIJU, TRAKTOR 1, RATARSKI MALČER, USLUGA KRČENJA JEDNOGODIŠNJEG I VIŠEGODIŠNJEG BILJA, KAMENJA I PANJEVA, POSTAVLJANJE OGRADE OKO VOĆNJAKA, USLUGA PRIPREME TLA  PRIJE SADNJE, SADNICE JABUKE, SADNICE ARONIJE, SUSTAV ZA OBRANU OD TUČE ZA TRAJNI NASAD JABUKA, USLUGA SADNJE SADNICA JABUKE I ARONIJE, ATOMIZER, BOX PALETE, ELEKTRIČNE ŠKARE, SAMOHODNA PLATFORMA, PLINSKI VILIČAR, ELEKTRIČNI VILIČAR, TRAKTORSKA PRIKOLICA 2, TRAKTOR 2, MALČER</t>
  </si>
  <si>
    <t>Ulaganje u uređenje vanjske infrastrukture - UREĐENJE  PRILAZNOG PUTA DO FARME I GOSPODARSKIH OBJEKATA  i nabavu poljoprivredne mehanizacije i opreme - NABAVA PRSKALICE</t>
  </si>
  <si>
    <t>Ulaganje u podizanje dugogodišnjeg nasada te nabavku poljoprivredne mehanizacije</t>
  </si>
  <si>
    <t>Kupovina traktora i cisterne za vodu</t>
  </si>
  <si>
    <t>Rekonstrukcija i podizanje višegodišnjih nasada uz nabavku mehanizacije i opreme</t>
  </si>
  <si>
    <t>ULAGANJE U PROTUGRADNU MREŽU, POLJOPRIVREDNU MEHANIZACIJU I OPREMU</t>
  </si>
  <si>
    <t>Ulaganje u nabavu traktora, rasipača i prskalice</t>
  </si>
  <si>
    <t>Ulaganje u kupovinu poljoprivredne opreme – Traktor, valjak, gruber, sijačica, teška drljača, raspodjeljivač gnojiva, prskalica, plug, prikolica 8 tona, prikolica 10 tona, kanalokopač, malčer, podrivač, češalj drljača</t>
  </si>
  <si>
    <t>ULAGANJE U NABAVU POLJOPRIVREDNE MEHANIZACIJE I OPREME</t>
  </si>
  <si>
    <t>Rekonstrukcija i izgradnja farme za uzgoj i tov svinja“</t>
  </si>
  <si>
    <t>Ulaganje u izgradnju novog nasada vinograda, podizanje armature  i  nabava poljoprivredne mehanizacije za vlastitu primarnu poljoprivrednu proizvodnju</t>
  </si>
  <si>
    <t>UNAPREĐENJE KONKURENTNOSTI OPG-a GVOZDIĆ MARIJAN KROZ MODERNIZACIJU POLJOPRIVREDNE MEHANIZACIJE I OPREME</t>
  </si>
  <si>
    <t>Povećanje konkurentnosti OPG-a Barišić Zvnoko kroz modernizaciju poljoprivredne mehanizacije i opreme</t>
  </si>
  <si>
    <t>Ulaganje u nabavu poljoprivredne mehanizacije i opreme, gospodarskog vozila, opreme za berbu i rezidbu</t>
  </si>
  <si>
    <t>Podizanje vinograda i nabavka poljoprivredne mehanizacije i opreme</t>
  </si>
  <si>
    <t>Ulaganje u mehanizaciju i opremu</t>
  </si>
  <si>
    <t>Nabava poljoprivredne mehanizacije i opreme</t>
  </si>
  <si>
    <t>Ulaganje u nabavku poljoprivredne opreme, mehanizacije i podizanje trajnih nasada</t>
  </si>
  <si>
    <t>OPG Ljubičić Lidija</t>
  </si>
  <si>
    <t>Ulaganje u opremanje i gradnju OPG Berečki</t>
  </si>
  <si>
    <t>Podizanje nasada maslina i nabavka poljoprivredne mehanizacije i opreme</t>
  </si>
  <si>
    <t>Podizanje trajnog nasada jabuka i nabava opreme i mehanizacije</t>
  </si>
  <si>
    <t>IZGRADNJA I OPREMANJE DVA GOSPODARSKA OBJEKTA ZA SKLADIŠTENJE I PAKIRANJE POLJOPRIVREDNIH PROIZVODA I NABAVA MEHANIZACIJE (TRAKTORA I DOSTAVNIH VOZILA) I OPREME ZA OBRADU TLA</t>
  </si>
  <si>
    <t>Ulaganje u nabavku poljoprivredne mehanizacije i opreme</t>
  </si>
  <si>
    <t>Ulaganje u sadanju nasada, poljoprivrednu mehanizaciju, gospodarska vozila te opremu za berbu</t>
  </si>
  <si>
    <t>Restrukturiranje postojećeg nasada, sadnja novog te nabava traktora, rastjerivača divljači i ptica te agrometeorološke stanice</t>
  </si>
  <si>
    <t>Kupnja opreme i poljoprivredne mehanizacije</t>
  </si>
  <si>
    <t>Ulaganje u traktor, sijačicu i prskalicu</t>
  </si>
  <si>
    <t>Ulaganje u kupnju poljoprivredne mehanizacije i opreme te gospodarskog vozila</t>
  </si>
  <si>
    <t>ULAGANJE U PODIZANJE NOVIH VIŠEGODIŠNJIH NASADA I U KUPNJU OPREME ZA VLASTITU PRIMARNU PROIZVODNJU I U GOSPODARSKO VOZILO</t>
  </si>
  <si>
    <t>Ulaganje u izgradnju plastenika i nabavu poljoprivredne opreme</t>
  </si>
  <si>
    <t>Ulaganje u poljoprivrednu mehanizaciju i opremu</t>
  </si>
  <si>
    <t>NABAVA MEHANIZACIJE I OPREME ZA PROIZVODNJU I PAKIRANJE POVRĆA</t>
  </si>
  <si>
    <t>Ulaganje u kupnju nove poljoprivredne mehanizacije i opreme za vlastitu poljoprivrednu proizvodnju</t>
  </si>
  <si>
    <t>Ulaganje u nabavu poljoprivredne opreme, mehanizacije i gospodarskog vozila u svrhu povećanja konkurentnosti OPG-a</t>
  </si>
  <si>
    <t>PRIJEM, SORTIRANJE, PRERADA I SKLADIŠTENJE VOĆA</t>
  </si>
  <si>
    <t>Ulaganje u građenje prateće infrastrukture (mreže puteva) te nabavu poljoprivredne  mehanizacije, opreme i gospodarskog vozila</t>
  </si>
  <si>
    <t>Kupnja poljoprivredne opreme i mehanizacije radi modernizacije te jačanja konkurentnosti i dugoročne održivosti gospodarstva</t>
  </si>
  <si>
    <t>Nabavka poljoprivredne mehanizacije i opreme</t>
  </si>
  <si>
    <t>Izgradnja i opremanje objekta za tov peradi (pilića)</t>
  </si>
  <si>
    <t>Ulaganje u kupovinu poljoprivredne opreme i mehanizacije: Traktor, Sakupljač sijena, Plug okretač, Rotodrljača.</t>
  </si>
  <si>
    <t>Ulaganje u kupnju zemljišta, uređenje i trajnije poboljšanje kvalitete poljoprivrednog zemljišta u svrhu poljoprivredne proizvodnje, podizanje novih višegodišnjih nasada i u kupnju nove poljoprivredne mehanizacije i opreme za vlastitu primarnu poljoprivrednu proizvodnju i gospodarskih vozila.</t>
  </si>
  <si>
    <t>Nabavka poljoprivredne mehanizacije</t>
  </si>
  <si>
    <t>Ulaganje u traktor i opremu</t>
  </si>
  <si>
    <t>ULAGANJE U IZGRADNJU HALE, PLASTENIKA TE NABAVA POLJOPRIVREDNE MEHANIZACIJE I OPREME</t>
  </si>
  <si>
    <t>V I T I L I A                   Tradicija                                Ekologija                                              Biodinamika                                                                                                                                    Inovacija</t>
  </si>
  <si>
    <t>NABAVA POLJOPRIVREDNE MEHANIZACIJE I PODIZANJE VOĆNJAKA</t>
  </si>
  <si>
    <t>Ulaganje u nabavu poljoprivredne opreme i gospodarskog vozila</t>
  </si>
  <si>
    <t>Ulaganje u modernizaciju poljoprivredne proizvodnje</t>
  </si>
  <si>
    <t>Ulaganje u kupnju nove poljoprivredne mehanizacije i opreme</t>
  </si>
  <si>
    <t>Ulaganje u izgradnju i opremanje farme pilića za tov</t>
  </si>
  <si>
    <t>Podizanje dugogodišnjeg nasada,kupnja poljo. Mehanizacije, opreme i gospodarskih vozila</t>
  </si>
  <si>
    <t>Ulaganje u podizanje višegodišnjih nasada</t>
  </si>
  <si>
    <t>ULAGANJE U KUPNJU NOVE POLJOPRIVREDNE MEHANIZACIJE I OPREME</t>
  </si>
  <si>
    <t>Izgradnja objekta za čuvanje mehanizacije, podizanje novih višegodišnjih nasada vinove loze i maslina, nabava  poljoprivredne mehanizacije i opreme, nabava opreme za ograđivanje nasada i zaštitu od divljači</t>
  </si>
  <si>
    <t>Restrukturiranje, modernizacija i povećanje konkurentnosti poljoprivrednih gospodarstava. Kupnja opreme za osnovnu i dopunsku obradu tla - Rotodrljača. Kupnja opreme  za sjetvu i sadnju - mehanička žitna sijačica Kupnja traktor Građenje objekta - Izgradnja nadstrešnice za svinje.  Građenje - fiksne ograde za travnjake - žica</t>
  </si>
  <si>
    <t>Izgradnja gospodarske građevine namjene proizvodnja  gljiva, nabava opreme, traktora, teleskopskog viličara, poljoprivredne mehanizacije   i vozila</t>
  </si>
  <si>
    <t>Povećanje konkurentnosti i modernizacija voćnjaka Budimci</t>
  </si>
  <si>
    <t>Podizanje nasada kruške i sustava zaštite od tuče uz nabavu mehanizacije i opreme</t>
  </si>
  <si>
    <t>Ulaganje u poljoprivrednu mehanizaciju i opremu, podizanje nasada</t>
  </si>
  <si>
    <t>Podizanje novih nasada i nabavka poljoprivredne mehanizacije, opreme i gospodarsko vozilo</t>
  </si>
  <si>
    <t>PODIZANJE I  OPREMANJE NASADA BOROVNICA,     OPREMANJE SKLADIŠTA , NABAVA  GOSPODARSKOG VOZILA I  POLJOPRIVREDNE MEHANIZACIJE</t>
  </si>
  <si>
    <t>Trajni nasadi, protuogradna zaštita i nabavka voćarske i ratarske mehanizacije</t>
  </si>
  <si>
    <t>Zajedničko ulaganje u nabavku mehanizacije,  podizanje dugogodišnjih nasada i proizvodnju povrća</t>
  </si>
  <si>
    <t>Izgradnja i opremanje farme muznih krava i modernizacija mehanizacije</t>
  </si>
  <si>
    <t>Ulaganje u nabavku opreme i poljoprivredne mehanizacije</t>
  </si>
  <si>
    <t>KUPNJA TRAKTORA JOHN DEERE 6150R, PREDNJI UTOVARIVAČ JOHN DEERE H360 KOMBAJN DEUTZ-FAHR mod. 6040 HTS T4i LEMKEN PLUG VARIOPAL LEMKEN KOMBINACIJA ZIRKON 10+SAPHIR 7 (rotodrljača)</t>
  </si>
  <si>
    <t>NABAVA TRAKTORA, SIJAČICE, ROTODRLJAČE I PRSKALICE</t>
  </si>
  <si>
    <t>Modernizacija poljoprivredne mehanizacije radi povećanja učinkovitosti i produktivnosti</t>
  </si>
  <si>
    <t>Nabava mehanizacije - traktora, i opreme: prikolica, plrg, drljača, malčer, uređaj za čišćenje proizvoda, uređaj za selektiranje proizvoda i preokretač sanduka</t>
  </si>
  <si>
    <t>Nabava nove poljoprivredne mehanizacije</t>
  </si>
  <si>
    <t>Ulaganje u nabavku poljoprivredne mehanizacije – kombajn, kukuruzni heder</t>
  </si>
  <si>
    <t>Ulaganje u kupnju nove poljoprivredne mehanizacije i opreme za vlastitu primarnu poljoprivrednu proizvodnju</t>
  </si>
  <si>
    <t>Traktor i prednji utovarivač</t>
  </si>
  <si>
    <t>NABAVA MEHANIZACIJE I OPREME ZA PROIZVODNJU ŽITARICA ZA TOV JUNADI</t>
  </si>
  <si>
    <t>Ulaganje u nabavu poljoprivredne mehanizacije i opreme</t>
  </si>
  <si>
    <t>NABAVA POLJOPRIVREDNE MEHANIZACIJE I OPREME</t>
  </si>
  <si>
    <t>Ulaganje u nabavku poljoprivredne mehanizacije - traktor, plug okretač, teška drljača</t>
  </si>
  <si>
    <t>Ulaganje u nabavu poljoprivredne opreme i mehanizacije u svrhu povećanja konkurentnosti poljoprivredne proizvodnje</t>
  </si>
  <si>
    <t>Ulaganje u opremu za slobodan uzgoj kokoši nesilica i poljoprivrednu mehanizaciju</t>
  </si>
  <si>
    <t>Kupnja poljoprivredne mehanizacije i opreme</t>
  </si>
  <si>
    <t>Ulaganje u poljoprivrednu mehanizaciju, opremu i gospodarsko vozilo</t>
  </si>
  <si>
    <t>ulaganje u nabavu poljoprivredne mehanizacije i opreme uključujući traktor za proizvodnju mesa i voća</t>
  </si>
  <si>
    <t>Ulaganje u kupovinu poljoprivredne opreme i mehanizacije – traktor, prednji utovarivač, teška drljača</t>
  </si>
  <si>
    <t>Nabavka i modernizacija poljoprivredne mehanizacije i opreme</t>
  </si>
  <si>
    <t>Ulaganje u mehanizaciju i nasade</t>
  </si>
  <si>
    <t>Ulaganje u poljoprivrednu mehanizaciju</t>
  </si>
  <si>
    <t>Nabava poljoprivredne mehanizacije</t>
  </si>
  <si>
    <t>Nabava poljoprivreden mehanizacije i opreme Babić</t>
  </si>
  <si>
    <t>Ulaganje u nasad marelica i kupovina mehanizacije</t>
  </si>
  <si>
    <t>Ulaganje u kupnju nove poljoprivredne opreme i mehanizacije</t>
  </si>
  <si>
    <t>Ulaganje u modernizaciju poljoprivredne mehanizacije</t>
  </si>
  <si>
    <t>Modernizacija poljoprivredne mehanizacije</t>
  </si>
  <si>
    <t>ULAGANJE U NABAVU TRAKTORA I PRIKOLICE</t>
  </si>
  <si>
    <t>PROŠIRENJE VOĆNJAKA I ULAGANJE U POLJOPRIVREDNU MEHANIZACIJU I OPREMU</t>
  </si>
  <si>
    <t>ULAGANJE U NABAVU KOMBAJNA</t>
  </si>
  <si>
    <t>Ulaganje u građenje sustava za zaštitu od tuče i kupnja nove poljoprivredne mehanizacije i opreme za vlastitu poljoprivrednu proizvodnju</t>
  </si>
  <si>
    <t>ULAGANJE U UNAPREĐENJE EKOLOŠKE POLJOPRIVREDNE PROIZVODNJE</t>
  </si>
  <si>
    <t>ULAGANJE U GRAĐENJE I OPREMANJE STAKLENIKA ZA UZGOJ POVRĆA I KUPNJA NOVE POLJOPRIVREDNE MEHANIZACIJE I OPREME ZA VLASTITU PRIMARNU POVRTLARSKU PROIZVODNJU</t>
  </si>
  <si>
    <t>ULAGANJE U NABAVU KOMBAJNA I POLJOPRIVREDNE OPREME</t>
  </si>
  <si>
    <t>Ulaganje u poljoprivrednu opremu i mehanizaciju Lastovo</t>
  </si>
  <si>
    <t>Ulaganje u mehanizaciju, opremu i gospodarsko vozilo</t>
  </si>
  <si>
    <t>Ulaganje u nabavu nove poljoprivredne mehanizacije i opreme za vlastitu primarnu poljoprivrednu proizvodnju i gospodarskih vozila u sektoru vinogradarstva“</t>
  </si>
  <si>
    <t>Ulaganje u nabavu poljoprivredne mehanizacije za vlastitu primarnu poljoprivrednu proizvodnju</t>
  </si>
  <si>
    <t>NABAVA TRAKTORA</t>
  </si>
  <si>
    <t>Ulaganje u nabavu poljoprivredne mehanizacije i opreme - NABAVA TRAKTORA I NABAVA ATOMIZERA</t>
  </si>
  <si>
    <t>OPREMANJE OPG-a PETROVIĆ GORAN</t>
  </si>
  <si>
    <t>Ulaganje u kupovinu poljoprivredne opreme - prskalica - atomizer i protugradna/zaštitna mreža</t>
  </si>
  <si>
    <t>Ulaganje u modernizaciju poljoprivredne mehanizacije OPG-a Nikola Srakovčić</t>
  </si>
  <si>
    <t>Ulaganje u nabavu poljoprivredne mehanizacije – traktor</t>
  </si>
  <si>
    <t>Ulaganje u kupovinu poljoprivredne mehanizacije i opreme</t>
  </si>
  <si>
    <t>NABAVA  POLJOPRIVREDNIH STROJEVA</t>
  </si>
  <si>
    <t>Ulaganje u kupnju nove poljoprivredne mehanizacije</t>
  </si>
  <si>
    <t>Ulaganje u izgradnju/opremanje plastenika, mehanizaciju – Plastenici, Gredičar s deponatorom za gnojivo</t>
  </si>
  <si>
    <t>ULAGANJE U  POLJOPRIVREDNU MEHANIZACIJU I OPREMU</t>
  </si>
  <si>
    <t>Ulaganje u fizičku imovinu poljoprivrednog gospodarstva nabava mehanizacije, opreme i podizanje nasada</t>
  </si>
  <si>
    <t>Izgradnja i opremanje hladnjače sa U.L.O. komorama</t>
  </si>
  <si>
    <t>Modernizacija i razvoj mješovite proizvodnje</t>
  </si>
  <si>
    <t>Ulaganje u nabavku poljoprivredne mehanizacije – traktora i rotokosilice</t>
  </si>
  <si>
    <t>Kupnja traktora</t>
  </si>
  <si>
    <t>Ulaganje u poljoprivrednu mehanizaciju OPG Likar Vlado</t>
  </si>
  <si>
    <t>Ulaganje u poljoprivrednu opremu OPG Mraković Zoran</t>
  </si>
  <si>
    <t>Izgradnja i opremanje staklenik te nabava poljoprivredne mehanizacije i opreme</t>
  </si>
  <si>
    <t>Ulaganje u nabavku poljoprivredne mehanizacije i opreme – traktori, traktorska prskalica</t>
  </si>
  <si>
    <t>Ulaganje u nabavu mehanizacije</t>
  </si>
  <si>
    <t>Kupnja poljoprivredne mehanizacije - traktora</t>
  </si>
  <si>
    <t>ULAGANJE U IZGRADNJU, PODIZANJE I OGRAĐIVANJE NASADA TE POLJOPRIVREDNU MEHANIZACIJU I OPREMU</t>
  </si>
  <si>
    <t>Ulaganje u poljoprivrednu mehanizaciju, opremu i gospodarsko vozilo, uz opremu za podizanje nasada - agrometeorološku stanicu</t>
  </si>
  <si>
    <t>Ulaganje u fizičku imovinu poljoprivrednog gospodarstva nabava mehanizacije i opreme</t>
  </si>
  <si>
    <t>Ulaganje u poljoprivrednu mehanizaciju OPG Gregurić Ljubica</t>
  </si>
  <si>
    <t>Nabava opreme i poljoprivredne mehanizacije</t>
  </si>
  <si>
    <t>Ulaganje u poljoprivrednu mehanizaciju Pospišil</t>
  </si>
  <si>
    <t>Ulaganje u podizanje dugotrajnih nasada maslina i vinove loze, zaštitne ograde, te nabava gospodarskog vozila i opreme</t>
  </si>
  <si>
    <t>Ulaganje u kupovinu poljoprivredne mehanizacije Pavić</t>
  </si>
  <si>
    <t>Kupovina traktora i prednjeg utovarivača</t>
  </si>
  <si>
    <t>Podizanje ekološkog nasada smokava i opremanje poljoprivrednom mehanizacijom</t>
  </si>
  <si>
    <t>Nabava traktora i sitnilice kamena</t>
  </si>
  <si>
    <t>Nabava poljoprivredne mehanizacije, opreme i  teretnog gospodarskog vozila (hladnjača)</t>
  </si>
  <si>
    <t>Nabava poljoprivredne opreme i mehanizacije</t>
  </si>
  <si>
    <t>Modernizacija i povećanje konkurentnosti poljoprivrednog gospodarstva</t>
  </si>
  <si>
    <t>Podizanje višegodišnjeg nasada oraha</t>
  </si>
  <si>
    <t>Ulaganje u kupnju nove poljoprivredne mehanizacije, radnih strojeva i opreme za vlastitu primarnu proizvodnju i gospodarskog vozila</t>
  </si>
  <si>
    <t>Ulaganje u nabavku poljoprivredne mehanizacije</t>
  </si>
  <si>
    <t>ULAGANJE U GRADNJU I OPREMANJE PLASTENIKA</t>
  </si>
  <si>
    <t>Ulaganje u modernizaciju i povećanje konkurentnosti OPG-a Ivo Milatić</t>
  </si>
  <si>
    <t>povećanje konkurentnosti gospodarstva ulaganjem u nabavu gospodarskog vozila i prikolice</t>
  </si>
  <si>
    <t>Podizanje nasada jabuke sa sustavom zaštite od tuče i nabavka voćarske mehanizacije</t>
  </si>
  <si>
    <t>Ulaganje u plastenik sa sadnicama jagode, folijom i ogradom</t>
  </si>
  <si>
    <t>Kupnja poljoprivredne mehanizacije</t>
  </si>
  <si>
    <t>Podizanje višegodišnjih nasada i nabava poljoprivredne mehanizacije i opreme</t>
  </si>
  <si>
    <t>Ulaganje u nabavku poljoprivredne mehanizacije- rotodrljača, prskalica, kratka tanjurača</t>
  </si>
  <si>
    <t>Ulaganje u kombajn i kukuruzni adapter</t>
  </si>
  <si>
    <t>ULAGANJE U NABAVU POLJOPRIVREDNE MEHANIZACIJE I OPREME U PERADARSTVU</t>
  </si>
  <si>
    <t>Ulaganje u nabavku poljoprivredne  opreme i mehanizacije</t>
  </si>
  <si>
    <t>OPREMANJE OPG-a CRLJIĆ NIKOLA</t>
  </si>
  <si>
    <t>Ulaganje u nabavu poljoprivredne mehanizacije</t>
  </si>
  <si>
    <t>Nabavka prskalice za poljoprivredno gospodarstvo Vrbanja</t>
  </si>
  <si>
    <t>NABAVA POLJOPRIVREDNE OPREME I MEHANIZACIJE</t>
  </si>
  <si>
    <t>Izgradnja i opremanje pogona za preradu mesa i modernizacija poljoprivredne mehanizacije</t>
  </si>
  <si>
    <t>Modernizacija i povećanje konkurentnosti u proizvodnji lješnjaka</t>
  </si>
  <si>
    <t>ULAGANJE U POLJOPRIVREDNU MEHANIZACIJU I OPREMU</t>
  </si>
  <si>
    <t>Modernizacija poljoprivredne mehanizacije i opreme</t>
  </si>
  <si>
    <t>Ulaganje u poljoprivrednu opremu i mehanizaciju</t>
  </si>
  <si>
    <t>Ulaganje u poljoprivrednu opremu OPG Bogičević Ljiljana</t>
  </si>
  <si>
    <t>ULAGANJE U NABAVKU POLJOPRIVREDNE MEHANIZACIJE</t>
  </si>
  <si>
    <t>Ulaganje u podizanje višegodišnjeg nasada, poljoprivrednu mehanizaciju, opremu i gospodarska vozila</t>
  </si>
  <si>
    <t>Ulaganje u traktor,prikolicu i atomizer</t>
  </si>
  <si>
    <t>ULAGANJE U MODERNIZACIJU POLJOPRIVREDNE PROIZVODNJE</t>
  </si>
  <si>
    <t>Nabava poljoprivredne opreme za sušenje zrna, pripremu stočne hrane</t>
  </si>
  <si>
    <t>Nabava malčera, prikolice i roto drljače</t>
  </si>
  <si>
    <t>Ulaganje u traktor,plug,gruber, sjetvospremač i prikolicu</t>
  </si>
  <si>
    <t>ULAGANJE U KUPNJU NOVOG TRAKTORA RADI POVEĆANJA UČINKOVITOSTI I PRODUKTIVNOSTI GOSPODARSTVA</t>
  </si>
  <si>
    <t>ULAGANJE U NABAVU POLJOPRIVREDNE MEHANIZACIJE NEOPHODNE ZA RAD I ODRŽAVANJE POLJOPRIVREDNOG GOSPODARSTVA (PG)</t>
  </si>
  <si>
    <t>Ulaganje u nabavku poljoprivredne opreme i mehanizacije</t>
  </si>
  <si>
    <t>Ulaganje u opremanje i nabava poljoprivredne mehanizacije</t>
  </si>
  <si>
    <t>Modernizacija poljoprivredne mehanizacije i nabavka gospodarskih vozila</t>
  </si>
  <si>
    <t>KUPNJA POLJOPRIVREDNE MEHANIZACIJE I OPREME</t>
  </si>
  <si>
    <t>ULAGANJE U KUPNJU TRAKTORA, PRIKOLICE I PLUGA</t>
  </si>
  <si>
    <t>OPG IVICA KUSANIĆ_EPFRR_4.1_ULAGANJE U NABAVU POLJOPRIVREDNE MEHANIZACIJE I OPREME</t>
  </si>
  <si>
    <t>Kupnja nove poljoprivredne mehanizacije za vlastitu primarnu poljoprivrednu proizvodnju</t>
  </si>
  <si>
    <t>ULAGANJE U  KUPOVINU POLJOPRIVREDNE MEHANIZACIJE: NABAVA TRAKTORA, NABAVA PREDNJEG UTOVARIVAČA ZA TRAKTOR</t>
  </si>
  <si>
    <t>ULAGANJE U KUPOVINU TRAKTORA</t>
  </si>
  <si>
    <t>Ulaganje u ograđivanje farme i nabavku poljoprivredne mehanizacije i opreme</t>
  </si>
  <si>
    <t>ULAGANJE SE ODNOSI NA KUPOVINU POLJOPRIVREDNE MEHANIZACIJE: TRAKTOR, KOMBAJN, KUKURUZNI HEDER, ČEŠLJASTA DRLJAČA, BUBNJASTA KOSILICA, OKRETAČ SIJENA, VARIJABILNA PRESA.</t>
  </si>
  <si>
    <t>Nabava prikolice i traktorske prskalice</t>
  </si>
  <si>
    <t>Izgradnja i opremanje objekta za pilenke i opremanje sortirnice</t>
  </si>
  <si>
    <t>Nabava gospodarskog vozila, poljoprivredne mehanizacije i i opreme</t>
  </si>
  <si>
    <t>Ulaganje u nabavu nove poljopr.mehanizacije</t>
  </si>
  <si>
    <t>Ulaganje u traktor</t>
  </si>
  <si>
    <t>NABAVA TRAKTORA I PODRIVAČA</t>
  </si>
  <si>
    <t>ULAGANJE U NABAVKU OPREME I MEHANIZACIJE U STOČARSKOJ PROIZVODNJI</t>
  </si>
  <si>
    <t>Ulaganje u nabavu traktora</t>
  </si>
  <si>
    <t>Izgradnja plastenika s ciljem povećanja proizvodnje u sektoru povrća</t>
  </si>
  <si>
    <t>Modernizacija OPG-a Tušak Nikola kroz ulaganje u nabavu poljoprivredne mehanizacije</t>
  </si>
  <si>
    <t>Nabava traktora</t>
  </si>
  <si>
    <t>Nabava poljoprivredne mehanizacije i opreme za vinogradarstvo</t>
  </si>
  <si>
    <t>Ulaganje u kupovinu poljoprivredne mehanizacije: 2 traktora</t>
  </si>
  <si>
    <t>GOSPODARSKE GRAĐEVINE POLJOPRIVREDNE NAMJENE; - STAJA ZA JUNICE/KRAVE,TELIČNJAK, SILOS ZA SILAŽU, PISTA ZA SMJEŠTAJ HRANE U PVC CRIJEVIMA,SJENICI, SUŠARA I MANIPULATIVNE POVRŠINE</t>
  </si>
  <si>
    <t>Nabava traktora radi modernizacije te jačanja konkurentnosti i održivosti OPG-a</t>
  </si>
  <si>
    <t>Nabava kombajna</t>
  </si>
  <si>
    <t>OPG Klepec Josip - Ulaganje u poljoprivrednu mehanizaciju</t>
  </si>
  <si>
    <t>Ulaganje u kupovinu poljoprivredne mehanizacije: TRAKTORA, BALIRKE S OMOTAČEM, PLUGA, ROTODRLJAČE, TRAKTORSKE PRIKOLICE, RASIPAČA UMJETNOG GNOJIVA, SIJAČICE, SAMOUTOVARNE MIKSER PRIKOLICE,  PRSKALICE I STAJNICA ZA REZANJE PAPAKA</t>
  </si>
  <si>
    <t>Podizanje razine opremljenosi OPG-a Tomislav Purgar</t>
  </si>
  <si>
    <t>Ulaganje u građenje i opremanje objekata za životinje</t>
  </si>
  <si>
    <t>Ulaganje u poljoprivrednu mehanizaciju za nasade maslina: Traktor i Prikolica</t>
  </si>
  <si>
    <t>Ulaganje u nabavku mehanizacije</t>
  </si>
  <si>
    <t>Nabava poloprivredne mehanizacije za obradu dugotrajnih nasada i gospodarskog vozila</t>
  </si>
  <si>
    <t>Kupnja poljoprivredne mehanizacije i opreme za ekološku proizvodnju</t>
  </si>
  <si>
    <t>ULAGANJE U POLJOPRIVREDNU MEHANIZACIJU</t>
  </si>
  <si>
    <t>Nabava poljoprivredne mehanizacije, opreme i gospodarskog vozila</t>
  </si>
  <si>
    <t>KALCIFIKACIJA I NABAVA POLJOPRIVREDNE OPREME I MEHANIZACIJE</t>
  </si>
  <si>
    <t>Ulaganje u kupnju nove poljoprivredne mehanizacije i opreme za vlastitu primarnu poljoprivrednu proizvodnju i gospodarskih vozila uključujući sektor vinogradarstva</t>
  </si>
  <si>
    <t>Ulaganje u poljoprivrednu opremu OPG Trdenić Zlatica</t>
  </si>
  <si>
    <t>POVEĆANJE KAPACITETA POLJOPRIVREDNE PROIZVODNJE NABAVOM TRAKTORA</t>
  </si>
  <si>
    <t>Ulaganje u infrastrukturu, opremu i mehanizaciju za povećanje konkurentnosti poduzećaBio Adria d.o.o.</t>
  </si>
  <si>
    <t>Modernizacija i povećanje konkurentnosti porizvodnje mlijeka na gospodarstvu Piškorić</t>
  </si>
  <si>
    <t>Ulaganje u nabavku  poljoprivredne mehanizacije, traktor i prikolica</t>
  </si>
  <si>
    <t>Ulaganje u novu mehanizaciju i opremu</t>
  </si>
  <si>
    <t>ULAGANJE U OPREMU, PRIPREMU TERENA I SADNJU VINOVE LOZE</t>
  </si>
  <si>
    <t>LUNETA D.O.O. ZA PROIZVODNJU I USLUGE</t>
  </si>
  <si>
    <t>ŠIRJAN D.O.O.</t>
  </si>
  <si>
    <t>PRKOS D.O.O.</t>
  </si>
  <si>
    <t>BOGDAN PENSA</t>
  </si>
  <si>
    <t>IRENA SEVERIN</t>
  </si>
  <si>
    <t>JAREŠ ADELA</t>
  </si>
  <si>
    <t>VAVEDA D.O.O.</t>
  </si>
  <si>
    <t>MARIJANA ĐURIĆ</t>
  </si>
  <si>
    <t>JASENA MUCIĆ</t>
  </si>
  <si>
    <t>DEJAN DEBELEC</t>
  </si>
  <si>
    <t>TREŠNJA D.O.O.</t>
  </si>
  <si>
    <t>RASADNIK MILIĆ OBRT ZA PROIZVODNJU SADNOG MATER.</t>
  </si>
  <si>
    <t>STAR TURIST D.O.O.</t>
  </si>
  <si>
    <t>BIO PLANT D.O.O.</t>
  </si>
  <si>
    <t>ZVONIMIR RAJNOVIĆ</t>
  </si>
  <si>
    <t>SLAĐANA REZO</t>
  </si>
  <si>
    <t>FARMA ANGUS D.O.O.</t>
  </si>
  <si>
    <t>EURO FRUCTUS D.O.O</t>
  </si>
  <si>
    <t>"VRHOVEC" OBRT ZA POLJOPRIVREDNU PROIZVODNJU</t>
  </si>
  <si>
    <t>"AGROSAN" PROIZVODNJA, TRGOVINA I USLUGE U POLJOPR</t>
  </si>
  <si>
    <t>ANTE ERCEG</t>
  </si>
  <si>
    <t>AGROPRODUKT D.O.O.</t>
  </si>
  <si>
    <t>STJEPAN MEĐIMOREC</t>
  </si>
  <si>
    <t>BAĆAC TRANSPORTI, OBRT ZA CESTOVNI PRIJEVOZ TERETA</t>
  </si>
  <si>
    <t>VOJISLAV KNEŽEVIĆ</t>
  </si>
  <si>
    <t>DRAŽEN DESPOTOVSKI</t>
  </si>
  <si>
    <t>MESNICE CEROVSKI,OBRT ZA PROIZVODNJU,USLUGE  I TRGOVINU</t>
  </si>
  <si>
    <t>OBRT ZA PROIZVODNJU I USLUGE "MAJDAK-PROM"</t>
  </si>
  <si>
    <t>LUKA VUJEC</t>
  </si>
  <si>
    <t>POLJOPRIVREDNO GOSPODARSTVO "MUCKO"</t>
  </si>
  <si>
    <t>"NENA"-OBRT ZA UZGOJ GOVEDA</t>
  </si>
  <si>
    <t>MOSLAVINA VOĆE D.O.O.</t>
  </si>
  <si>
    <t>KLAKAR D.O.O. ZA TRGOVINU I TURIZAM</t>
  </si>
  <si>
    <t>ĐURO KADIĆ</t>
  </si>
  <si>
    <t>SRIJEMSKA KAPLJICA D.O.O.</t>
  </si>
  <si>
    <t>BRANITELJSKA ZADRUGA AGRO-INVEST</t>
  </si>
  <si>
    <t>MONTE ROSSO D.O.O.</t>
  </si>
  <si>
    <t>JAGODAR-HB D.O.O.</t>
  </si>
  <si>
    <t>VEDRAN SUKANEC</t>
  </si>
  <si>
    <t>ZVONIMIR MATEČIĆ</t>
  </si>
  <si>
    <t>ZLATKO NOVOSEL</t>
  </si>
  <si>
    <t>RADOSLAV ŽUPANOVIĆ</t>
  </si>
  <si>
    <t>NIKICA STANKOVIĆ</t>
  </si>
  <si>
    <t>KRUNO PRVČIĆ</t>
  </si>
  <si>
    <t>MIROSLAV KLEMENT</t>
  </si>
  <si>
    <t>SLAVKO VILJEVAC</t>
  </si>
  <si>
    <t>MIROSLAV LOVRIĆ</t>
  </si>
  <si>
    <t>HELENA BRANDEIS</t>
  </si>
  <si>
    <t>MIRJENKO MRAKOVČIĆ</t>
  </si>
  <si>
    <t>MIRKO OČEVČIĆ</t>
  </si>
  <si>
    <t>POLJOPRIVREDNI I TRGOVAČKI OBRT "KOKA TOMCRO"</t>
  </si>
  <si>
    <t>IVAN MIKULIĆ</t>
  </si>
  <si>
    <t>DAMIR DEKALIĆ</t>
  </si>
  <si>
    <t>MIRKO BOLTIŽAR</t>
  </si>
  <si>
    <t>božo periša</t>
  </si>
  <si>
    <t>MARIO GALIĆ</t>
  </si>
  <si>
    <t>KNJIGOVODSTVENI OBRT "ŽIRO"</t>
  </si>
  <si>
    <t>BRANKO MARETIĆ</t>
  </si>
  <si>
    <t>OBITELJSKO GOSPODARSTVO KOCIĆ</t>
  </si>
  <si>
    <t>VLADIMIR SMOLA</t>
  </si>
  <si>
    <t>STANCIJA ST. ANTONIO D.O.O.</t>
  </si>
  <si>
    <t>brankica đorđević</t>
  </si>
  <si>
    <t>DARKO LABER</t>
  </si>
  <si>
    <t>ANDRIJA STARČEVIĆ</t>
  </si>
  <si>
    <t>IVICA PETROVIĆ</t>
  </si>
  <si>
    <t>maja vidović</t>
  </si>
  <si>
    <t>DRAŽEN KRIŽNJAK</t>
  </si>
  <si>
    <t>ANĐELKO FISTRIĆ</t>
  </si>
  <si>
    <t>ŠTEFICA ŠTEFIĆ</t>
  </si>
  <si>
    <t>ENERGO-BERAK J.D.O.O.</t>
  </si>
  <si>
    <t>MARIJANA VIDIĆ POLETO</t>
  </si>
  <si>
    <t>DAVID ZEČIĆ</t>
  </si>
  <si>
    <t>VRANA D.O.O.</t>
  </si>
  <si>
    <t>OBRT ZA UZGOJ GOVEDA ZA MLIJEKO I PRIPLOD "MIKULIĆ</t>
  </si>
  <si>
    <t>JOSIP SALAIĆ</t>
  </si>
  <si>
    <t xml:space="preserve"> Kusijevec</t>
  </si>
  <si>
    <t xml:space="preserve"> Kaštel Lukšić</t>
  </si>
  <si>
    <t>Donji Sređani</t>
  </si>
  <si>
    <t>Košutarica</t>
  </si>
  <si>
    <t>Gornji Kraljevec</t>
  </si>
  <si>
    <t>Galovac</t>
  </si>
  <si>
    <t>Povljana</t>
  </si>
  <si>
    <t>Grabarje</t>
  </si>
  <si>
    <t>Batinjska Rijeka</t>
  </si>
  <si>
    <t>Pluska</t>
  </si>
  <si>
    <t>Pupelica</t>
  </si>
  <si>
    <t>Mandalenčići</t>
  </si>
  <si>
    <t>Tenja</t>
  </si>
  <si>
    <t>Gornji Dragonožec</t>
  </si>
  <si>
    <t>Odra</t>
  </si>
  <si>
    <t>Velika Barna</t>
  </si>
  <si>
    <t>Čitluk</t>
  </si>
  <si>
    <t>Dugo Selo</t>
  </si>
  <si>
    <t>Hodilje</t>
  </si>
  <si>
    <t>Šarengrad</t>
  </si>
  <si>
    <t>Donja Lomnica</t>
  </si>
  <si>
    <t>Hrženica</t>
  </si>
  <si>
    <t>Madaraševec</t>
  </si>
  <si>
    <t>Kruševo</t>
  </si>
  <si>
    <t>Paušinci</t>
  </si>
  <si>
    <t>Koprivnički Bregi</t>
  </si>
  <si>
    <t>Gornji Miholjac</t>
  </si>
  <si>
    <t>Brezovica</t>
  </si>
  <si>
    <t>Kornić</t>
  </si>
  <si>
    <t>Privlaka</t>
  </si>
  <si>
    <t>Vinjerac</t>
  </si>
  <si>
    <t>Kašljavac</t>
  </si>
  <si>
    <t>Predavac</t>
  </si>
  <si>
    <t>Sesvete</t>
  </si>
  <si>
    <t>Kupinec</t>
  </si>
  <si>
    <t>Kruševica</t>
  </si>
  <si>
    <t>Doljani</t>
  </si>
  <si>
    <t>Stanići</t>
  </si>
  <si>
    <t>Jakšić</t>
  </si>
  <si>
    <t>Soljani</t>
  </si>
  <si>
    <t>Stara Drenčina</t>
  </si>
  <si>
    <t>Sračinec</t>
  </si>
  <si>
    <t>Marjančaci</t>
  </si>
  <si>
    <t>Berak</t>
  </si>
  <si>
    <t>Ratkovac</t>
  </si>
  <si>
    <t>Laze</t>
  </si>
  <si>
    <t>Biograd na moru</t>
  </si>
  <si>
    <t>Borut</t>
  </si>
  <si>
    <t>Tovarnik</t>
  </si>
  <si>
    <t>Dogradnja i opremanje farme nesilica</t>
  </si>
  <si>
    <t>Ulaganje u izgradnju farme za tov junadi te nabavku mehanizacije i gospodarskih vozila</t>
  </si>
  <si>
    <t>Ulaganje u izgradnju i opremanje farme svinja</t>
  </si>
  <si>
    <t>Ulaganje u podizanje nasada, nabavu mehanizacije i poljoprivredne opreme</t>
  </si>
  <si>
    <t>Ulaganje u izgradnju novih višegodišnjih nasada, ograđivanje maslinika i nabavu mehanizacije i opreme</t>
  </si>
  <si>
    <t>Ulaganje u nabavu opreme za siranu</t>
  </si>
  <si>
    <t>Ulaganje u građenje, nabavu poljoprivredne opreme, mehanizacije i gospodarskog vozila u svrhu povećanja konkurentnosti poljoprivredne proizvodnje</t>
  </si>
  <si>
    <t>ULAGANJE U OGRAĐIVANJE NASADA, POLJOPRIVREDNU MEHANIZACIJU I OPREMU</t>
  </si>
  <si>
    <t>Ulaganje u građenje sustava za zaštitu od mraza, prateće infrastrukture (mreže puteva) te nabavu poljoprivredne mehanizacije, opreme i gospodarskog vozila</t>
  </si>
  <si>
    <t>IZGRADNJA I REKONSTRUKCIJA PLASTENIKA I NABAVA POLJOPRIVREDNE MEHANIZACIJE</t>
  </si>
  <si>
    <t>Ulaganje u podizanje nasada oraha i opremanje sa poljoprivrednom mehanizacijom i opremom</t>
  </si>
  <si>
    <t>Ulaganje u sadnju trajnih nasada, nabavu poljoprivredne mehanizacije i opreme, i gospodarskog vozila</t>
  </si>
  <si>
    <t>Investicija u unapređenje mehanizacije i opreme OPG Rajnović Zvonimir</t>
  </si>
  <si>
    <t>Ulaganje u kupovinu poljoprivredne mehanizacije</t>
  </si>
  <si>
    <t>Ulaganje u opremu za staju za goveda te poljoprivrednu mehanizaciju i opremu za primarnu poljoprivrednu proizvodnju</t>
  </si>
  <si>
    <t>Ulaganje u poljoprivrednu mehanizaciju i ogradu, građenje ograde oko nasada, građenje plastenika za jagode i opremanje prostorije upravne zgrade</t>
  </si>
  <si>
    <t>Ulaganje u nabavku poljoprivredne mehanizacije i opremanje farme</t>
  </si>
  <si>
    <t>Ulaganje u kupnju nove poljoprivredne mehanizacije- traktor</t>
  </si>
  <si>
    <t>nabava voćarske i ratarske mehanizacije</t>
  </si>
  <si>
    <t>Nabava dostavnog vozila, pluga i prskalice</t>
  </si>
  <si>
    <t>Kupovina traktora, gospodarskog vozila i sanduka za prijevoz stoke</t>
  </si>
  <si>
    <t>Operacija 4.1.1.e Rekonstruiranje, modernizacija i povećanje konkurentnosti poljoprivrednih gospodarstva</t>
  </si>
  <si>
    <t>Nabava poljoprivredne mehanizacije i traktora</t>
  </si>
  <si>
    <t>Ulaganje u podizanje novih i restruktuiranje postojećih višegodišnjih nasada, ulaganje u opremu za berbu i unutarnji transport vlastitih poljoprivrednih proizvoda, ulaganje u uređenje poljoprivrednog zemljišta i ulaganje u kupnju nove poljoprivredne mehanizacije</t>
  </si>
  <si>
    <t>Ulagane u restrukturiranje voćnjaka, podizanje zaštitne mreže i ulaganje u rashladnu komoru</t>
  </si>
  <si>
    <t>Ulaganje u traktor i gospodarsko vozilo</t>
  </si>
  <si>
    <t>Nabava poljoprivredne mehanizacije i opreme te podizanje višegodišnjih nasada oraha</t>
  </si>
  <si>
    <t>Ulaganje u nabavu poljoprivredne mehanizacije i opreme u svrhu povećanja konkurentnosti poljoprivredne proizvodnje</t>
  </si>
  <si>
    <t>Ulaganje u kupnju nove poljoprivredne  opreme za vlastitu poljoprivrednu proizvodnju</t>
  </si>
  <si>
    <t>Nabava sušare za zrno, pužnog transportera i prikolice</t>
  </si>
  <si>
    <t>Ulaganje u kupovinu poljoprivredne mehanizacije - lake drljače, pluga prekretača, rasturača stajnjaka, sijačice za žito, traktorske prikolice</t>
  </si>
  <si>
    <t>Ulaganje u kupovinu poljoprivredne opreme: plug okretač, rotodrljača</t>
  </si>
  <si>
    <t>Modernizacija OPG-a Lovrić Miroslav kroz nabavu poljoprivredne opreme</t>
  </si>
  <si>
    <t>Ulaganje u kupnju poljoprivredne mehanizacije i opreme</t>
  </si>
  <si>
    <t>Modernizacija poljoprivredne mehanizacije radi povećanja učinkovitosti i produktivnosti Ulaganje u traktor</t>
  </si>
  <si>
    <t>Ulaganje u gospodarsko vozilo za transport svježih jaja</t>
  </si>
  <si>
    <t>Ulaganje u tanjuraču vučenu</t>
  </si>
  <si>
    <t>Ulaganje u kupnju nove poljoprivredne mehanizacije- traktora</t>
  </si>
  <si>
    <t>Ulaganje u kupnju nove poljoprivredne mehanizacije-traktor</t>
  </si>
  <si>
    <t>Kupnja nove poljoprivredne mehanizacije</t>
  </si>
  <si>
    <t>Restrukturiranje, modrenizacija i poveanje konkurentosti gospodarstva kroz ulaganje u kupovinu nove poljoprivredne opreme-sijačica i plug</t>
  </si>
  <si>
    <t>OPG Maretić Branko - ulaganje u poljoprivrednu mehanizaciju</t>
  </si>
  <si>
    <t>KUPNJA POLJOPRIVREDNE OPREME</t>
  </si>
  <si>
    <t>Ulaganje u nabavku mehanizacije za berbu maslina</t>
  </si>
  <si>
    <t>ULAGANJE U TRAKTOR</t>
  </si>
  <si>
    <t>Kupovina Traktora</t>
  </si>
  <si>
    <t>Ulaganje u kupovinu poljoprivredne mehanizacije Starčević</t>
  </si>
  <si>
    <t>ULAGANJE U NABAVU POLJOPRIVREDNE MEHANIZACIJE</t>
  </si>
  <si>
    <t>Nabava poljoprivredne opreme radi jačanja konkurentnosti i odživosti gospodarstva</t>
  </si>
  <si>
    <t>MODERNIZACIJA POLJOPRIVREDNOG GOSPODARSTVA</t>
  </si>
  <si>
    <t>ULAGANJE U POLJOPRIVREDNU MEHANIZACIJU U EKOLOŠKOJ I OPREMU U STOČARSKOJ PROIZVODNJI</t>
  </si>
  <si>
    <t>Nabava poljoprivredne mehaniizacije</t>
  </si>
  <si>
    <t>Izgradnja i opremanje farme za uzgoj pilenki</t>
  </si>
  <si>
    <t>MARTIN BENKOVIĆ</t>
  </si>
  <si>
    <t>AGRO MIP OBRT ZA PROIZVODNJU,USLUGE I PRIJEVOZ</t>
  </si>
  <si>
    <t>ČEKO - POLJOPRIVREDNI OBRT</t>
  </si>
  <si>
    <t>Lobor</t>
  </si>
  <si>
    <t>MARINKO RADOČAJ</t>
  </si>
  <si>
    <t>Restrukturiranje, modernizacija i povećanje konkurentnosti poljoprivrednih gospodarstava</t>
  </si>
  <si>
    <t>MARIJA SESVEČAN</t>
  </si>
  <si>
    <t>Špišić Bukovica</t>
  </si>
  <si>
    <t>STJEPAN ŠUNTIĆ</t>
  </si>
  <si>
    <t>Gvozd</t>
  </si>
  <si>
    <t>ZAJEDNIČKI OBRT-TRGOVINA, PROIZVODNJA I USLUGE "HORVATINČIĆ",VL.BRANKO I ŽELJKO HORVATINČIĆ, GORNJA STUBICA, GUSAKOVEC 73</t>
  </si>
  <si>
    <t>Gornja Stubica</t>
  </si>
  <si>
    <t>DANIEL STRČIĆ</t>
  </si>
  <si>
    <t>Ivica Pečnik</t>
  </si>
  <si>
    <t>Sektor za izvještavanje i baze podataka</t>
  </si>
  <si>
    <t>OPERACIJA 4.1.2./3.natječaj  Zbrinjavanje, rukovanje i korištenje stajskog gnojiva u cilju smanjenja štetnog utjecaja na okoliš</t>
  </si>
  <si>
    <t>UKUPNO OPERACIJA 4.1.2./1.natječaj</t>
  </si>
  <si>
    <t>DAR PRIRODE d.o.o.</t>
  </si>
  <si>
    <t>POLJOPRIVREDNA ZADRUGA ZRNO ZA POLJOPRIVREDU,TRGOVINU I PROIZVODNJU</t>
  </si>
  <si>
    <t>PPK KARLOVAČKA MESNA INDUSTRIJA D.D.</t>
  </si>
  <si>
    <t>POLJOPRIVREDNI OBRT VANJEK</t>
  </si>
  <si>
    <t>RASTINA - POLJOPRIVREDNO GOSPODARSTVO</t>
  </si>
  <si>
    <t>STIPE PUTNIK</t>
  </si>
  <si>
    <t>VIKTORIO BOGADI</t>
  </si>
  <si>
    <t>MILKA MATOKANOVIĆ</t>
  </si>
  <si>
    <t>PETAR GUBEROVIĆ</t>
  </si>
  <si>
    <t>DRAGANA HRDŽIĆ</t>
  </si>
  <si>
    <t>MIJO HRDŽIĆ</t>
  </si>
  <si>
    <t>DRAŽEN ORLOVIĆ</t>
  </si>
  <si>
    <t>MARIJAN VEDRIŠ</t>
  </si>
  <si>
    <t>BOVISPET D.O.O.</t>
  </si>
  <si>
    <t>A.T.L. D.O.O.</t>
  </si>
  <si>
    <t>OBRT ZA POLJOP.UGOST. I TURIZAM "FRANCIŠKOVIĆ"</t>
  </si>
  <si>
    <t>SLAVEN MATEŠIĆ</t>
  </si>
  <si>
    <t>MILJENKO GAZDEK</t>
  </si>
  <si>
    <t>davor džorlev</t>
  </si>
  <si>
    <t>NADA JURIŠIĆ</t>
  </si>
  <si>
    <t>DALIBOR JAMBROŠIĆ</t>
  </si>
  <si>
    <t>OBITELJSKO POLJOPRIVREDNO GOSPODARSTVO VRČEK</t>
  </si>
  <si>
    <t>ĐURĐICA BREGOVIĆ</t>
  </si>
  <si>
    <t>MLADEN OLJAČA</t>
  </si>
  <si>
    <t>BOJAN KOLARIĆ</t>
  </si>
  <si>
    <t>KLAONICA I PRERADA MESA CEROVSKI D.O.O.</t>
  </si>
  <si>
    <t>TIHOMIR ČUDINA</t>
  </si>
  <si>
    <t>MILKA ARAMBAŠIĆ</t>
  </si>
  <si>
    <t>FARMA "HOZJAN-FLEGAR", DUBRAVKO FLEGAR</t>
  </si>
  <si>
    <t>TOKIĆ- POLJOPRIVREDNO GOSPODARSTVO</t>
  </si>
  <si>
    <t>ŽELJKO ŠILC</t>
  </si>
  <si>
    <t>VITEK D.O.O.</t>
  </si>
  <si>
    <t>RUŽA KRANJČEVIĆ</t>
  </si>
  <si>
    <t>ŽELJKO ERENT</t>
  </si>
  <si>
    <t>LANDIA D.O.O.</t>
  </si>
  <si>
    <t>ANA OREŠKOVIĆ</t>
  </si>
  <si>
    <t>BIOPLOD LIKA D.D.</t>
  </si>
  <si>
    <t>IVICA IVANČAN</t>
  </si>
  <si>
    <t>MAJDAK PROMET D.O.O.</t>
  </si>
  <si>
    <t>POLJOPRIVREDNI OBRT "BURETIĆ"</t>
  </si>
  <si>
    <t>FILIP ZLATAR</t>
  </si>
  <si>
    <t>LASKO POLJOPRIVREDNI OBRT</t>
  </si>
  <si>
    <t>NENAD ČUDIĆ</t>
  </si>
  <si>
    <t>PATRIK PARONIĆ</t>
  </si>
  <si>
    <t>KORINA-PROIZVODNJA D.O.O. RAJIĆ</t>
  </si>
  <si>
    <t>KRNDIJA D.O.O.</t>
  </si>
  <si>
    <t>ĐURO KONJAČIĆ</t>
  </si>
  <si>
    <t>MARKO PREMEC</t>
  </si>
  <si>
    <t>PERADARSTVO "ŠEBESTIJAN" MILJENKO ŠEBESTIJAN</t>
  </si>
  <si>
    <t>GALIVET D.O.O. PRELOG</t>
  </si>
  <si>
    <t>ŽELJKO MATLEKOVIĆ</t>
  </si>
  <si>
    <t>BLAŽENKO JAKUPEC</t>
  </si>
  <si>
    <t>KOPECKI, LIPOVLJANI, INDUSTRIJSKA, 18</t>
  </si>
  <si>
    <t>MIŠKO ŠKLEMPE</t>
  </si>
  <si>
    <t>BELJE D.D. DARDA</t>
  </si>
  <si>
    <t>IVAN KUZMIĆ</t>
  </si>
  <si>
    <t>VETERINARSKA AMBULANTA MARTES D.O.O.</t>
  </si>
  <si>
    <t>AGROPROMET D.O.O. ZA PROIZVODNJU, TRGOVINU I USLUG</t>
  </si>
  <si>
    <t>SLAŠĆAK D.O.O.</t>
  </si>
  <si>
    <t>STOČARSTVO RAIČ OBRT ZA UZGOJ GOVEDA</t>
  </si>
  <si>
    <t>"KUKURIKU" DOO</t>
  </si>
  <si>
    <t>FARMA JOZIĆ UZGOJ PERADI</t>
  </si>
  <si>
    <t>SLOBODAN STOJANOVIĆ</t>
  </si>
  <si>
    <t>PLANINA BRANITELJSKA ZADRUGA ZA POLJOPRIVREDU, GRAĐENJE I USLUGE</t>
  </si>
  <si>
    <t>FARMA BABIĆ</t>
  </si>
  <si>
    <t>AGRO-VET D.O.O. ZA PROIZVODNJU, PROMET I USLUGE</t>
  </si>
  <si>
    <t>POLJOPRIVREDA</t>
  </si>
  <si>
    <t>OPERACIJA 4.1.2. /1.natječaj Zbrinjavanje, rukovanje i korištenje stajskog gnojiva u cilju smanjenja štetnog utjecaja na okoliš</t>
  </si>
  <si>
    <t>Đakovo</t>
  </si>
  <si>
    <t>Stara Gradiška</t>
  </si>
  <si>
    <t>Ivanska</t>
  </si>
  <si>
    <t>Tompojevci</t>
  </si>
  <si>
    <t>Perušić</t>
  </si>
  <si>
    <t>Vratišinec</t>
  </si>
  <si>
    <t>Maruševec</t>
  </si>
  <si>
    <t>Domašinec</t>
  </si>
  <si>
    <t>Šandrovac</t>
  </si>
  <si>
    <t>Sveti Đurđ</t>
  </si>
  <si>
    <t>Otočac</t>
  </si>
  <si>
    <t>Čabar</t>
  </si>
  <si>
    <t>Tordinci</t>
  </si>
  <si>
    <t>Sveti Juraj na Bregu</t>
  </si>
  <si>
    <t>Vrhovine</t>
  </si>
  <si>
    <t>Kotoriba</t>
  </si>
  <si>
    <t>Prelog</t>
  </si>
  <si>
    <t>Velika Pisanica</t>
  </si>
  <si>
    <t>Veliki Bukovec</t>
  </si>
  <si>
    <t>Oriovac</t>
  </si>
  <si>
    <t>OSJEČKO-BARANJSKA</t>
  </si>
  <si>
    <t>GRAD ZAGREB</t>
  </si>
  <si>
    <t>Sisačko-Moslavačka</t>
  </si>
  <si>
    <t>ZAGREBAČKA</t>
  </si>
  <si>
    <t>VUKOVARSKO-SRIJEMSKA</t>
  </si>
  <si>
    <t>BJELOVARSKO-BILOGORSKA</t>
  </si>
  <si>
    <t xml:space="preserve">Koprivničko-križevačka </t>
  </si>
  <si>
    <t xml:space="preserve">Međimurska </t>
  </si>
  <si>
    <t xml:space="preserve">Ličko-senjska </t>
  </si>
  <si>
    <t xml:space="preserve">Koprivničko-Križevačka </t>
  </si>
  <si>
    <t xml:space="preserve">MEĐIMURSKA </t>
  </si>
  <si>
    <t xml:space="preserve">Osječko-baranjska </t>
  </si>
  <si>
    <t xml:space="preserve">Zagrebačka </t>
  </si>
  <si>
    <t>UKUPNO OPERACIJA 4.1.2./3.natječaj</t>
  </si>
  <si>
    <t>FARMA PILIĆA "ŠKRLEC" VL.MARIO ŠKRLEC</t>
  </si>
  <si>
    <t>PERADARSKI OBRT"SINA"VL.SINIŠA KLANCIR</t>
  </si>
  <si>
    <t>MONEX ŽUPANJA</t>
  </si>
  <si>
    <t>POGREBNE USLUGE, CVJEČARNICA I PROIZVODNJA "KUREŠIĆ", VL.VLADIMIR KUREŠIĆ, MARIJA BISTRICA, GAJEVA 3.</t>
  </si>
  <si>
    <t>TOMISLAV HALUGA</t>
  </si>
  <si>
    <t>DENIS KOS</t>
  </si>
  <si>
    <t>WEST D.O.O.</t>
  </si>
  <si>
    <t>KOKO HAJ, OBRT ZA UZGOJ I PRODAJU PERADI, VL. MARKO HAJNIĆ, MARIJA BISTRICA, TUGONICA 51</t>
  </si>
  <si>
    <t>Vrbik</t>
  </si>
  <si>
    <t>Zlatar-Bistrica</t>
  </si>
  <si>
    <t>Magadenovac</t>
  </si>
  <si>
    <t>FRANKO RADOVAN</t>
  </si>
  <si>
    <t>BIO SVIJET D.O.O.</t>
  </si>
  <si>
    <t>POLJOPRIVREDNA ZADRUGA KALINOVAC</t>
  </si>
  <si>
    <t>AMEX D.O.O.</t>
  </si>
  <si>
    <t>BRANITELJSKA POLJOPRIVREDNA ZADRUGA TREŠNJA NOVSKA</t>
  </si>
  <si>
    <t>MARIJAN VISINTIN</t>
  </si>
  <si>
    <t>"O. ROSSI"  POLJOPRIVREDNI OBRT</t>
  </si>
  <si>
    <t>IVAN FRLAN</t>
  </si>
  <si>
    <t>NIKOLA KRAVAR</t>
  </si>
  <si>
    <t>AGRO UTINJA D.O.O.</t>
  </si>
  <si>
    <t>MOSLAVAČKO VINOGORJE J.D.O.O.</t>
  </si>
  <si>
    <t>ZRNO ZDRAVLJA D.O.O.</t>
  </si>
  <si>
    <t>MARIO PERŠURIĆ</t>
  </si>
  <si>
    <t>MOSLAVINA ENERGIJA D.O.O.</t>
  </si>
  <si>
    <t>IVAN ČUKOVIĆ</t>
  </si>
  <si>
    <t>UZGOJ POVRĆA,VOĆA I SADNOG MATERIJALA "APPLE"</t>
  </si>
  <si>
    <t>PRIGORJE VOĆE D.O.O.</t>
  </si>
  <si>
    <t>DARIO KOŽUL</t>
  </si>
  <si>
    <t>FRANAGRO D.O.O.</t>
  </si>
  <si>
    <t>Pašman</t>
  </si>
  <si>
    <t>Kalinovac</t>
  </si>
  <si>
    <t>Vižinada</t>
  </si>
  <si>
    <t>Sveta Nedelja</t>
  </si>
  <si>
    <t xml:space="preserve">Izgradnja i opremanje farme za uzgoj peradi te nabava poljoprivredne mehanizacije </t>
  </si>
  <si>
    <t>Ulaganje u izgradnju peradarske farme te nabavku poljoprivredne mehanizacije</t>
  </si>
  <si>
    <t>Izgradnja i opremanje nadstrešnice za svinje s ogradom i nabava poljoprivredne mehanizacije i opreme</t>
  </si>
  <si>
    <t>Rekonstrukcija, dogradnja i opremanje objekta za tov peradi te nabavka poljoprivredne opreme i mehanizacije</t>
  </si>
  <si>
    <t>Izgradnja farme za uzgoj svinja i nabavka poljoprivredne mehanizacije</t>
  </si>
  <si>
    <t>Ulaganje u izgradnju i opremanje objekta za tov peradi</t>
  </si>
  <si>
    <t>Nabava prasilišta, pripustilišta i nabava poljoprivredne mehanizacije i opreme</t>
  </si>
  <si>
    <t xml:space="preserve">Rekonstrukcija i izgradnja farme za uzgoj i tov svinja Trnava </t>
  </si>
  <si>
    <t>Izgradnja i opremanje nukleus farme za proizvodnju nazimica Stari Seleš</t>
  </si>
  <si>
    <t>Izgradnja i opremanje objekta za tov peradi(pilića) te nabavku poljoprivredne opreme i mehanizacije</t>
  </si>
  <si>
    <t>Kupnja poljoprivredne mehanizacije i opreme i navodnjavanje nasada</t>
  </si>
  <si>
    <t>Podizanje nasada maslina i nabavka nove poljoprivredne mehanizacije i opreme</t>
  </si>
  <si>
    <t>Uređenje i poboljšanje poljoprivrednog zemljišta, podizanje novih višegodišnjih nasada i nabava poljoprivredne mehanizacije /opreme</t>
  </si>
  <si>
    <t>Ulaganje u ekološku proizvodnju oraha i nabava poljoprivredne mehanizacije i opreme</t>
  </si>
  <si>
    <t>Ulaganje u podizanje dugotrajnog nasada s protugradnom mrežom te nabavka poljoprivredne mehanizacije, opreme i gospodarskih vozila</t>
  </si>
  <si>
    <t>Podizanje višegodišnjeg nasada i nabavka mehanizacije i opreme</t>
  </si>
  <si>
    <t>Ulaganje u podizanje novih višegodišnjih nasada; ulaganje u kupnju nove poljoprivredne mehanizacije i opreme za vlastitu primarnu poljoprivrednu proizvodnju i gospodarskih vozila uključujući sektor vinogradarstva</t>
  </si>
  <si>
    <t xml:space="preserve">Ulaganje u kupnju nove poljoprivredne mehanizacije i opreme za vlastitu primarnu poljoprivrednu proizvodnju i gospodarskih vozila uključujući sektor vinogradarstva </t>
  </si>
  <si>
    <t>Ulaganje u gradnju gospodarske zgrade, podizanje novog višegodišnjeg nasada te nabavka poljoprivredne mehanizacije i opreme</t>
  </si>
  <si>
    <t>Ulaganje u podizanje nasada oskoruše i nabavka poljoprivredne mehanizacije i opreme</t>
  </si>
  <si>
    <t>Podizanje trajnih nasada lješnjaka</t>
  </si>
  <si>
    <t>Ulaganje u uređenje i trajnije poboljšanje kvalitete poljoprivrednog zemljišta u svrhu poljoprivredne proizvodnje, ulaganje u podizanje višegodišnjih nasada oraha i jabuke te nabavke gospodarskog vozila, poljoprivredne mehanizacije i opreme</t>
  </si>
  <si>
    <t>Podizanje trajnih nasada</t>
  </si>
  <si>
    <t>Ulaganje u građenje hladnjače, podizanje novog nasada jabuka te nabavu poljoprivredne mehanizacije i opreme</t>
  </si>
  <si>
    <t>Ulaganje u izgradnju i podizanje novih trajnih nasada te modernizacija opreme i strojeva</t>
  </si>
  <si>
    <t xml:space="preserve">Ulaganje u kupnju nove poljoprivredne mehanizacije i opreme za vlastitu primarnu poljoprivrednu proizvodnju i gospodarskih vozila </t>
  </si>
  <si>
    <t>Restrukturiranje voćnjaka i modernizacija poljoprivredne proizvodnje u sektoru voćarstva</t>
  </si>
  <si>
    <t>Ulaganje u podizanje novog višegodišnjeg nasada jabuke i nabava poljoprivredne mehanizacije i opreme</t>
  </si>
  <si>
    <t>Podizanje novog nasada borovnice i trešnje, nabava poljoprivredne mehanizacije i opreme</t>
  </si>
  <si>
    <t>Građenje i opremanje plastenika, kupnja poljoprivredne mehanizacije i gospodarskih vozila i podizanje višegodišnjih nasada</t>
  </si>
  <si>
    <t>Restrukturiranje postojećeg višegodišnjeg nasada šljive, nabava poljoprivredne mehanizacije i opreme te trajnije poboljšanje kvalitete poljoprivrednog zemljišta u svrhu poljoprivredne proizvodnje</t>
  </si>
  <si>
    <t>F</t>
  </si>
  <si>
    <t>86794204305</t>
  </si>
  <si>
    <t>Zagreb, 22.09.2017.</t>
  </si>
  <si>
    <t xml:space="preserve">"Agropomper" Ivica Pomper </t>
  </si>
  <si>
    <t>Croma-Varaždin d.o.o.</t>
  </si>
  <si>
    <t>Žumberački sinovi d.o.o.</t>
  </si>
  <si>
    <t>Dukat d.d.</t>
  </si>
  <si>
    <t>Obrt za proizvodnju i preradu gljiva i trgovinu "Andričić"</t>
  </si>
  <si>
    <t>Agro Puškarić, poljoprivredni obrt, vl. Marijo Puškarić</t>
  </si>
  <si>
    <t>OPG Bešlić Marin</t>
  </si>
  <si>
    <t>Citadela, zajednički ugostiteljski i poljoprivredni obrt</t>
  </si>
  <si>
    <t>Dominik B., poljoprivredni obrt</t>
  </si>
  <si>
    <t>OPG Strgar Antonio</t>
  </si>
  <si>
    <t>Vukovrsko-srijemska</t>
  </si>
  <si>
    <t xml:space="preserve">Brodsko-posavska </t>
  </si>
  <si>
    <t>LIČKO-SENJSKA</t>
  </si>
  <si>
    <t>PRIMORSKO-GORANSKA</t>
  </si>
  <si>
    <t xml:space="preserve">SISAČKO-MOSLAVAČKA </t>
  </si>
  <si>
    <t xml:space="preserve">Vukovarsko-srijemska </t>
  </si>
  <si>
    <t>Izgradnja i opremanje pogona za proizvodnju gljiva</t>
  </si>
  <si>
    <t>ULAGANJE U REKONSTRUKCIJU, DOGRADNJU I OPREMANJE HALE ZA SKLADIŠTENJE I PAKIRANJE POVRĆA, KUPNJA POLJO MEHANIZACIJE I OPREME</t>
  </si>
  <si>
    <t>IZGRADNJA NADSTREŠNICE ZA SKLADIŠTENJE KRUMPIRA I OSTALIH POLJOPRIVREDNIH PROIZVODA I MODERNIZACIJA POLJOPRIVREDNE MEHANIZACIJE</t>
  </si>
  <si>
    <t>ULAGANJE U REKONSTRUKCIJU I DOGRADNJU EKONOMSKOG DVORIŠTA - FARMA ZA ODGOJ TELADI U SUSTAVU KRAVA TELE S TOVOM</t>
  </si>
  <si>
    <t>REKONSTRUKCIJA GOSPODARSKE GRAĐEVINE - STAJE ZA ODGOJ PODMLATKA I TOV NA FARMI MUZNIH KRAVA IZ VLASTITE PROIZVODNJE SIMENTALSKE PASMINE</t>
  </si>
  <si>
    <t>Izgradnja trenč silosa s jamom, kupnja traktora i prskalice</t>
  </si>
  <si>
    <t>Građenje (dogradnja/rekonstrukcija) građevine za prihvat, pranje/ čišćenje, sortiranje i privremeno skladištenje povrća, kupnju poljoprivredne mehanizacije i opreme, uvođenje IFC Certifikata te kupnja računalnog softwera</t>
  </si>
  <si>
    <t>DOGRADNJA OBJEKTA ZA KLANJE ŽIVOTINJA (UZ POGON ZA PRERADU MESA)</t>
  </si>
  <si>
    <t>MODERNIZACIJA TVORNICE BJELOVAR</t>
  </si>
  <si>
    <t>Sveti Ilija</t>
  </si>
  <si>
    <t>Ulaganje u nabavku opreme i strojeva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</si>
</sst>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d\.mm\.yyyy"/>
  </numFmts>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2"/>
      <name val="Arial"/>
      <family val="2"/>
      <charset val="238"/>
    </font>
    <font>
      <sz val="12"/>
      <name val="Times New Roman"/>
      <family val="1"/>
      <charset val="238"/>
    </font>
    <font>
      <b/>
      <sz val="16"/>
      <color theme="1"/>
      <name val="Calibri"/>
      <family val="2"/>
      <charset val="238"/>
      <scheme val="minor"/>
    </font>
    <font>
      <sz val="12"/>
      <color theme="1"/>
      <name val="Calibri"/>
      <family val="2"/>
      <charset val="238"/>
      <scheme val="minor"/>
    </font>
    <font>
      <b/>
      <sz val="14"/>
      <color theme="1"/>
      <name val="Calibri"/>
      <family val="2"/>
      <charset val="238"/>
      <scheme val="minor"/>
    </font>
    <font>
      <sz val="10"/>
      <name val="Arial"/>
      <family val="2"/>
      <charset val="238"/>
    </font>
    <font>
      <sz val="12"/>
      <name val="Calibri"/>
      <family val="2"/>
      <charset val="238"/>
      <scheme val="minor"/>
    </font>
    <font>
      <sz val="10"/>
      <name val="Arial"/>
      <family val="2"/>
    </font>
    <font>
      <sz val="10"/>
      <name val="Arial"/>
      <family val="2"/>
    </font>
    <font>
      <sz val="10"/>
      <name val="Arial"/>
      <family val="2"/>
    </font>
    <font>
      <sz val="10"/>
      <name val="Arial"/>
      <family val="2"/>
      <charset val="238"/>
    </font>
    <font>
      <sz val="10"/>
      <name val="Arial"/>
      <family val="2"/>
    </font>
    <font>
      <sz val="10"/>
      <name val="Arial"/>
      <family val="2"/>
      <charset val="238"/>
    </font>
  </fonts>
  <fills count="6">
    <fill>
      <patternFill patternType="none"/>
    </fill>
    <fill>
      <patternFill patternType="gray125"/>
    </fill>
    <fill>
      <patternFill patternType="solid">
        <fgColor theme="8"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8">
    <xf numFmtId="0" fontId="0" fillId="0" borderId="0"/>
    <xf numFmtId="0" fontId="8" fillId="0" borderId="0"/>
    <xf numFmtId="9" fontId="8" fillId="0" borderId="0"/>
    <xf numFmtId="44" fontId="8" fillId="0" borderId="0"/>
    <xf numFmtId="42" fontId="8" fillId="0" borderId="0"/>
    <xf numFmtId="43" fontId="8" fillId="0" borderId="0"/>
    <xf numFmtId="41" fontId="8" fillId="0" borderId="0"/>
    <xf numFmtId="44" fontId="8" fillId="0" borderId="0"/>
    <xf numFmtId="43" fontId="8" fillId="0" borderId="0"/>
    <xf numFmtId="0" fontId="10" fillId="0" borderId="0"/>
    <xf numFmtId="9" fontId="10" fillId="0" borderId="0"/>
    <xf numFmtId="44" fontId="10" fillId="0" borderId="0"/>
    <xf numFmtId="42" fontId="10" fillId="0" borderId="0"/>
    <xf numFmtId="43" fontId="10" fillId="0" borderId="0"/>
    <xf numFmtId="41" fontId="10" fillId="0" borderId="0"/>
    <xf numFmtId="0" fontId="11" fillId="0" borderId="0"/>
    <xf numFmtId="9" fontId="11" fillId="0" borderId="0"/>
    <xf numFmtId="44" fontId="11" fillId="0" borderId="0"/>
    <xf numFmtId="42" fontId="11" fillId="0" borderId="0"/>
    <xf numFmtId="43" fontId="11" fillId="0" borderId="0"/>
    <xf numFmtId="41" fontId="11" fillId="0" borderId="0"/>
    <xf numFmtId="44" fontId="11" fillId="0" borderId="0"/>
    <xf numFmtId="44" fontId="11" fillId="0" borderId="0"/>
    <xf numFmtId="43" fontId="11" fillId="0" borderId="0"/>
    <xf numFmtId="44" fontId="11" fillId="0" borderId="0"/>
    <xf numFmtId="43" fontId="11" fillId="0" borderId="0"/>
    <xf numFmtId="44" fontId="11" fillId="0" borderId="0"/>
    <xf numFmtId="43" fontId="11" fillId="0" borderId="0"/>
    <xf numFmtId="43" fontId="11" fillId="0" borderId="0"/>
    <xf numFmtId="0" fontId="12" fillId="0" borderId="0"/>
    <xf numFmtId="9" fontId="12" fillId="0" borderId="0"/>
    <xf numFmtId="44" fontId="12" fillId="0" borderId="0"/>
    <xf numFmtId="42" fontId="12" fillId="0" borderId="0"/>
    <xf numFmtId="43" fontId="12" fillId="0" borderId="0"/>
    <xf numFmtId="41" fontId="12" fillId="0" borderId="0"/>
    <xf numFmtId="44" fontId="12" fillId="0" borderId="0"/>
    <xf numFmtId="44" fontId="12" fillId="0" borderId="0"/>
    <xf numFmtId="43" fontId="12" fillId="0" borderId="0"/>
    <xf numFmtId="43" fontId="12" fillId="0" borderId="0"/>
    <xf numFmtId="44" fontId="12" fillId="0" borderId="0"/>
    <xf numFmtId="42" fontId="12" fillId="0" borderId="0"/>
    <xf numFmtId="43" fontId="12" fillId="0" borderId="0"/>
    <xf numFmtId="41" fontId="12" fillId="0" borderId="0"/>
    <xf numFmtId="44" fontId="12" fillId="0" borderId="0"/>
    <xf numFmtId="42" fontId="12" fillId="0" borderId="0"/>
    <xf numFmtId="43" fontId="12" fillId="0" borderId="0"/>
    <xf numFmtId="41" fontId="12" fillId="0" borderId="0"/>
    <xf numFmtId="44" fontId="12" fillId="0" borderId="0"/>
    <xf numFmtId="44" fontId="10" fillId="0" borderId="0"/>
    <xf numFmtId="43" fontId="12" fillId="0" borderId="0"/>
    <xf numFmtId="42" fontId="10" fillId="0" borderId="0"/>
    <xf numFmtId="43" fontId="10" fillId="0" borderId="0"/>
    <xf numFmtId="41" fontId="10" fillId="0" borderId="0"/>
    <xf numFmtId="44" fontId="10" fillId="0" borderId="0"/>
    <xf numFmtId="43" fontId="10" fillId="0" borderId="0"/>
    <xf numFmtId="44" fontId="10" fillId="0" borderId="0"/>
    <xf numFmtId="42" fontId="10" fillId="0" borderId="0"/>
    <xf numFmtId="43" fontId="10" fillId="0" borderId="0"/>
    <xf numFmtId="41" fontId="10" fillId="0" borderId="0"/>
    <xf numFmtId="0" fontId="13" fillId="0" borderId="0"/>
    <xf numFmtId="9" fontId="13" fillId="0" borderId="0"/>
    <xf numFmtId="44" fontId="13" fillId="0" borderId="0"/>
    <xf numFmtId="42" fontId="13" fillId="0" borderId="0"/>
    <xf numFmtId="43" fontId="13" fillId="0" borderId="0"/>
    <xf numFmtId="41" fontId="13" fillId="0" borderId="0"/>
    <xf numFmtId="44" fontId="13" fillId="0" borderId="0"/>
    <xf numFmtId="43" fontId="13" fillId="0" borderId="0"/>
    <xf numFmtId="44" fontId="10" fillId="0" borderId="0"/>
    <xf numFmtId="42" fontId="10" fillId="0" borderId="0"/>
    <xf numFmtId="43" fontId="10" fillId="0" borderId="0"/>
    <xf numFmtId="41" fontId="10" fillId="0" borderId="0"/>
    <xf numFmtId="0" fontId="14" fillId="0" borderId="0"/>
    <xf numFmtId="9" fontId="14" fillId="0" borderId="0"/>
    <xf numFmtId="44" fontId="14" fillId="0" borderId="0"/>
    <xf numFmtId="42" fontId="14" fillId="0" borderId="0"/>
    <xf numFmtId="43" fontId="14" fillId="0" borderId="0"/>
    <xf numFmtId="41" fontId="14" fillId="0" borderId="0"/>
    <xf numFmtId="44" fontId="10" fillId="0" borderId="0"/>
    <xf numFmtId="42" fontId="10" fillId="0" borderId="0"/>
    <xf numFmtId="43" fontId="10" fillId="0" borderId="0"/>
    <xf numFmtId="41" fontId="10" fillId="0" borderId="0"/>
    <xf numFmtId="44" fontId="10" fillId="0" borderId="0"/>
    <xf numFmtId="43" fontId="10" fillId="0" borderId="0"/>
    <xf numFmtId="0" fontId="15" fillId="0" borderId="0"/>
    <xf numFmtId="44" fontId="10" fillId="0" borderId="0"/>
    <xf numFmtId="42" fontId="10" fillId="0" borderId="0"/>
    <xf numFmtId="43" fontId="10" fillId="0" borderId="0"/>
    <xf numFmtId="41" fontId="10" fillId="0" borderId="0"/>
  </cellStyleXfs>
  <cellXfs count="126">
    <xf numFmtId="0" fontId="0" fillId="0" borderId="0" xfId="0"/>
    <xf numFmtId="0" fontId="0" fillId="0" borderId="1" xfId="0" applyFont="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3" xfId="0" applyFont="1" applyBorder="1" applyAlignment="1">
      <alignment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6"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0" xfId="0" applyAlignment="1">
      <alignment vertical="center"/>
    </xf>
    <xf numFmtId="4" fontId="0" fillId="0" borderId="0" xfId="0" applyNumberFormat="1" applyAlignment="1">
      <alignment vertical="center"/>
    </xf>
    <xf numFmtId="0" fontId="5" fillId="0" borderId="0" xfId="0" applyFont="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4" borderId="1" xfId="0" applyFill="1" applyBorder="1" applyAlignment="1">
      <alignment vertical="center"/>
    </xf>
    <xf numFmtId="0" fontId="0" fillId="0" borderId="1" xfId="0" applyBorder="1" applyAlignment="1">
      <alignment vertical="center" wrapText="1"/>
    </xf>
    <xf numFmtId="4" fontId="0" fillId="4" borderId="1" xfId="0" applyNumberFormat="1" applyFill="1" applyBorder="1" applyAlignment="1">
      <alignment vertical="center"/>
    </xf>
    <xf numFmtId="0" fontId="0" fillId="0" borderId="1" xfId="0" applyFill="1" applyBorder="1" applyAlignment="1">
      <alignment vertical="center"/>
    </xf>
    <xf numFmtId="4" fontId="0" fillId="0" borderId="1" xfId="0" applyNumberFormat="1" applyBorder="1" applyAlignment="1">
      <alignment vertical="center"/>
    </xf>
    <xf numFmtId="0" fontId="0" fillId="0" borderId="1" xfId="0" applyFont="1" applyFill="1" applyBorder="1" applyAlignment="1">
      <alignment vertical="center"/>
    </xf>
    <xf numFmtId="4" fontId="2" fillId="0" borderId="1" xfId="0" applyNumberFormat="1" applyFont="1" applyFill="1" applyBorder="1" applyAlignment="1" applyProtection="1">
      <alignment horizontal="right" vertical="center" wrapText="1"/>
      <protection locked="0"/>
    </xf>
    <xf numFmtId="4" fontId="0" fillId="0" borderId="1" xfId="0" applyNumberFormat="1" applyFont="1" applyBorder="1" applyAlignment="1">
      <alignment vertical="center"/>
    </xf>
    <xf numFmtId="0" fontId="0" fillId="0" borderId="1" xfId="0" applyFont="1" applyFill="1" applyBorder="1" applyAlignment="1">
      <alignment vertical="center" wrapText="1"/>
    </xf>
    <xf numFmtId="0" fontId="0" fillId="0" borderId="1" xfId="0" applyFill="1" applyBorder="1" applyAlignment="1">
      <alignment vertical="center" wrapText="1"/>
    </xf>
    <xf numFmtId="4" fontId="0" fillId="0" borderId="1" xfId="0" applyNumberFormat="1" applyBorder="1" applyAlignment="1">
      <alignmen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3" xfId="0" applyBorder="1" applyAlignment="1">
      <alignment vertical="center"/>
    </xf>
    <xf numFmtId="2" fontId="0" fillId="0" borderId="13" xfId="0" applyNumberFormat="1" applyBorder="1" applyAlignment="1">
      <alignment vertical="center" wrapText="1"/>
    </xf>
    <xf numFmtId="2" fontId="0" fillId="0" borderId="1" xfId="0" applyNumberFormat="1" applyBorder="1" applyAlignment="1">
      <alignment vertical="center" wrapText="1"/>
    </xf>
    <xf numFmtId="4" fontId="1" fillId="2" borderId="20" xfId="0" applyNumberFormat="1" applyFont="1" applyFill="1" applyBorder="1" applyAlignment="1">
      <alignment vertical="center"/>
    </xf>
    <xf numFmtId="4" fontId="1" fillId="2" borderId="21" xfId="0" applyNumberFormat="1" applyFont="1" applyFill="1" applyBorder="1" applyAlignment="1">
      <alignment vertical="center"/>
    </xf>
    <xf numFmtId="0" fontId="0" fillId="0" borderId="7" xfId="0" applyBorder="1" applyAlignment="1">
      <alignment horizontal="center" vertical="center"/>
    </xf>
    <xf numFmtId="0" fontId="0" fillId="0" borderId="2" xfId="0" applyBorder="1" applyAlignment="1">
      <alignment vertical="center"/>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justify" vertical="center" wrapText="1"/>
    </xf>
    <xf numFmtId="4" fontId="1" fillId="3" borderId="16" xfId="0" applyNumberFormat="1" applyFont="1" applyFill="1" applyBorder="1" applyAlignment="1">
      <alignment vertical="center"/>
    </xf>
    <xf numFmtId="4" fontId="1" fillId="3" borderId="5" xfId="0" applyNumberFormat="1" applyFont="1" applyFill="1" applyBorder="1" applyAlignment="1">
      <alignment vertical="center"/>
    </xf>
    <xf numFmtId="4" fontId="1" fillId="0" borderId="0" xfId="0" applyNumberFormat="1" applyFont="1" applyAlignment="1">
      <alignment horizontal="left" vertical="center"/>
    </xf>
    <xf numFmtId="0" fontId="1" fillId="0" borderId="0" xfId="0" applyFont="1" applyAlignment="1">
      <alignment horizontal="left" vertical="center"/>
    </xf>
    <xf numFmtId="4" fontId="0" fillId="4" borderId="10" xfId="0" applyNumberFormat="1" applyFill="1" applyBorder="1" applyAlignment="1">
      <alignment vertical="center"/>
    </xf>
    <xf numFmtId="4" fontId="0" fillId="4" borderId="10" xfId="0" applyNumberFormat="1" applyFont="1" applyFill="1" applyBorder="1" applyAlignment="1">
      <alignment vertical="center"/>
    </xf>
    <xf numFmtId="14" fontId="0" fillId="0" borderId="0" xfId="0" applyNumberFormat="1" applyAlignment="1">
      <alignment vertical="center"/>
    </xf>
    <xf numFmtId="16" fontId="0" fillId="0" borderId="0" xfId="0" applyNumberFormat="1" applyAlignment="1">
      <alignment vertical="center"/>
    </xf>
    <xf numFmtId="4" fontId="2" fillId="4" borderId="10" xfId="0" applyNumberFormat="1" applyFont="1" applyFill="1" applyBorder="1" applyAlignment="1">
      <alignment vertical="center"/>
    </xf>
    <xf numFmtId="4" fontId="0" fillId="4" borderId="2" xfId="0" applyNumberFormat="1" applyFill="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left" vertical="center" wrapText="1"/>
    </xf>
    <xf numFmtId="4" fontId="2" fillId="4" borderId="10" xfId="0" applyNumberFormat="1" applyFont="1" applyFill="1" applyBorder="1" applyAlignment="1" applyProtection="1">
      <alignment horizontal="right" vertical="center" wrapText="1"/>
      <protection locked="0"/>
    </xf>
    <xf numFmtId="4" fontId="0" fillId="4" borderId="10" xfId="0" applyNumberFormat="1" applyFill="1" applyBorder="1" applyAlignment="1">
      <alignment vertical="center" wrapText="1"/>
    </xf>
    <xf numFmtId="4" fontId="0" fillId="4" borderId="10" xfId="0" applyNumberFormat="1" applyFill="1" applyBorder="1" applyAlignment="1">
      <alignment horizontal="right" vertical="center"/>
    </xf>
    <xf numFmtId="4" fontId="0" fillId="4" borderId="10" xfId="0" applyNumberFormat="1" applyFill="1" applyBorder="1" applyAlignment="1">
      <alignment horizontal="center" vertical="center" wrapText="1"/>
    </xf>
    <xf numFmtId="0" fontId="0" fillId="0" borderId="1" xfId="0" applyBorder="1" applyAlignment="1">
      <alignment wrapText="1"/>
    </xf>
    <xf numFmtId="0" fontId="0" fillId="0" borderId="23" xfId="0" applyBorder="1" applyAlignment="1">
      <alignment vertical="center"/>
    </xf>
    <xf numFmtId="0" fontId="0" fillId="0" borderId="23" xfId="0" applyBorder="1" applyAlignment="1">
      <alignment wrapText="1"/>
    </xf>
    <xf numFmtId="0" fontId="0" fillId="0" borderId="23" xfId="0" applyBorder="1" applyAlignment="1">
      <alignment vertical="center" wrapText="1"/>
    </xf>
    <xf numFmtId="4" fontId="0" fillId="4" borderId="23" xfId="0" applyNumberFormat="1" applyFill="1" applyBorder="1" applyAlignment="1">
      <alignment vertical="center"/>
    </xf>
    <xf numFmtId="0" fontId="0" fillId="0" borderId="1" xfId="0" applyBorder="1" applyAlignment="1">
      <alignment horizontal="left" vertical="top" wrapText="1"/>
    </xf>
    <xf numFmtId="4" fontId="2" fillId="4" borderId="10" xfId="1" applyNumberFormat="1" applyFont="1" applyFill="1" applyBorder="1" applyAlignment="1">
      <alignment vertical="center"/>
    </xf>
    <xf numFmtId="0" fontId="9" fillId="4" borderId="2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0" fillId="0" borderId="1" xfId="0" applyBorder="1" applyAlignment="1">
      <alignment horizontal="center" vertical="center" wrapText="1"/>
    </xf>
    <xf numFmtId="0" fontId="0" fillId="4" borderId="10" xfId="0" applyFill="1" applyBorder="1" applyAlignment="1">
      <alignment vertical="center"/>
    </xf>
    <xf numFmtId="0" fontId="0" fillId="4" borderId="22" xfId="0" applyFill="1" applyBorder="1" applyAlignment="1">
      <alignment vertical="center"/>
    </xf>
    <xf numFmtId="0" fontId="12" fillId="0" borderId="0" xfId="29" applyNumberFormat="1"/>
    <xf numFmtId="0" fontId="0" fillId="0" borderId="24" xfId="0" applyBorder="1" applyAlignment="1">
      <alignment horizontal="center" vertical="center"/>
    </xf>
    <xf numFmtId="0" fontId="10" fillId="0" borderId="0" xfId="9" applyNumberFormat="1"/>
    <xf numFmtId="0" fontId="0" fillId="4" borderId="1" xfId="0" applyFill="1" applyBorder="1" applyAlignment="1">
      <alignment vertical="center" wrapText="1"/>
    </xf>
    <xf numFmtId="0" fontId="0" fillId="4" borderId="1" xfId="0" applyFont="1" applyFill="1" applyBorder="1" applyAlignment="1">
      <alignment vertical="center" wrapText="1"/>
    </xf>
    <xf numFmtId="0" fontId="1" fillId="4" borderId="10" xfId="0" applyFont="1" applyFill="1" applyBorder="1" applyAlignment="1">
      <alignment vertical="center" wrapText="1"/>
    </xf>
    <xf numFmtId="4" fontId="1" fillId="5" borderId="1" xfId="0" applyNumberFormat="1" applyFont="1" applyFill="1" applyBorder="1" applyAlignment="1">
      <alignment vertical="center" wrapText="1"/>
    </xf>
    <xf numFmtId="4" fontId="0" fillId="4" borderId="8" xfId="0" applyNumberFormat="1" applyFill="1" applyBorder="1" applyAlignment="1">
      <alignment vertical="center"/>
    </xf>
    <xf numFmtId="0" fontId="0" fillId="0" borderId="23" xfId="0" applyBorder="1" applyAlignment="1">
      <alignment horizontal="left" vertical="center" wrapText="1"/>
    </xf>
    <xf numFmtId="0" fontId="9" fillId="0" borderId="23" xfId="0" applyFont="1" applyBorder="1" applyAlignment="1">
      <alignment vertical="center" wrapText="1"/>
    </xf>
    <xf numFmtId="0" fontId="10" fillId="0" borderId="0" xfId="9"/>
    <xf numFmtId="0" fontId="10" fillId="0" borderId="0" xfId="9" applyNumberFormat="1"/>
    <xf numFmtId="164" fontId="10" fillId="0" borderId="0" xfId="9" applyNumberFormat="1"/>
    <xf numFmtId="0" fontId="1" fillId="4" borderId="31" xfId="0" applyFont="1" applyFill="1" applyBorder="1" applyAlignment="1">
      <alignment horizontal="left" vertical="center"/>
    </xf>
    <xf numFmtId="4" fontId="1" fillId="3" borderId="32" xfId="0" applyNumberFormat="1" applyFont="1" applyFill="1" applyBorder="1" applyAlignment="1">
      <alignment vertical="center"/>
    </xf>
    <xf numFmtId="0" fontId="0" fillId="0" borderId="33" xfId="0" applyBorder="1" applyAlignment="1">
      <alignment vertical="center" wrapText="1"/>
    </xf>
    <xf numFmtId="4" fontId="0" fillId="4" borderId="33" xfId="0" applyNumberFormat="1" applyFill="1" applyBorder="1" applyAlignment="1">
      <alignment vertical="center"/>
    </xf>
    <xf numFmtId="0" fontId="0" fillId="0" borderId="33" xfId="0" applyBorder="1" applyAlignment="1">
      <alignment horizontal="left" vertical="center" wrapText="1"/>
    </xf>
    <xf numFmtId="0" fontId="0" fillId="4" borderId="34" xfId="0" applyFill="1" applyBorder="1" applyAlignment="1">
      <alignment vertical="center"/>
    </xf>
    <xf numFmtId="0" fontId="0" fillId="4" borderId="0" xfId="0" applyFill="1" applyAlignment="1">
      <alignment vertical="center" wrapText="1"/>
    </xf>
    <xf numFmtId="0" fontId="0" fillId="4" borderId="1" xfId="0" applyFill="1" applyBorder="1" applyAlignment="1">
      <alignment horizontal="left" vertical="center" wrapText="1"/>
    </xf>
    <xf numFmtId="0" fontId="0" fillId="4" borderId="0" xfId="0" applyFill="1" applyAlignment="1">
      <alignment vertical="center"/>
    </xf>
    <xf numFmtId="0" fontId="0" fillId="4" borderId="10" xfId="0" applyFill="1" applyBorder="1" applyAlignment="1">
      <alignment vertical="center" wrapText="1"/>
    </xf>
    <xf numFmtId="4" fontId="0" fillId="4" borderId="1" xfId="0" applyNumberFormat="1" applyFill="1" applyBorder="1" applyAlignment="1">
      <alignment vertical="center" wrapText="1"/>
    </xf>
    <xf numFmtId="0" fontId="0" fillId="4" borderId="33" xfId="0" applyFill="1" applyBorder="1" applyAlignment="1">
      <alignment horizontal="left" vertical="center" wrapText="1"/>
    </xf>
    <xf numFmtId="0" fontId="9" fillId="4" borderId="33" xfId="0" applyFont="1" applyFill="1" applyBorder="1" applyAlignment="1">
      <alignment horizontal="left" vertical="center" wrapText="1"/>
    </xf>
    <xf numFmtId="0" fontId="7" fillId="0" borderId="0" xfId="0" applyFont="1" applyAlignment="1">
      <alignment horizontal="center" vertic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5"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13" xfId="0" applyFont="1" applyFill="1" applyBorder="1" applyAlignment="1">
      <alignment horizontal="center" vertical="center"/>
    </xf>
  </cellXfs>
  <cellStyles count="88">
    <cellStyle name="Comma [0] 10" xfId="64"/>
    <cellStyle name="Comma [0] 11" xfId="70"/>
    <cellStyle name="Comma [0] 12" xfId="76"/>
    <cellStyle name="Comma [0] 13" xfId="80"/>
    <cellStyle name="Comma [0] 14" xfId="87"/>
    <cellStyle name="Comma [0] 2" xfId="6"/>
    <cellStyle name="Comma [0] 3" xfId="14"/>
    <cellStyle name="Comma [0] 4" xfId="20"/>
    <cellStyle name="Comma [0] 5" xfId="34"/>
    <cellStyle name="Comma [0] 6" xfId="42"/>
    <cellStyle name="Comma [0] 7" xfId="46"/>
    <cellStyle name="Comma [0] 8" xfId="52"/>
    <cellStyle name="Comma [0] 9" xfId="58"/>
    <cellStyle name="Comma 10" xfId="33"/>
    <cellStyle name="Comma 11" xfId="37"/>
    <cellStyle name="Comma 12" xfId="38"/>
    <cellStyle name="Comma 13" xfId="41"/>
    <cellStyle name="Comma 14" xfId="45"/>
    <cellStyle name="Comma 15" xfId="49"/>
    <cellStyle name="Comma 16" xfId="51"/>
    <cellStyle name="Comma 17" xfId="54"/>
    <cellStyle name="Comma 18" xfId="57"/>
    <cellStyle name="Comma 19" xfId="63"/>
    <cellStyle name="Comma 2" xfId="5"/>
    <cellStyle name="Comma 20" xfId="66"/>
    <cellStyle name="Comma 21" xfId="69"/>
    <cellStyle name="Comma 22" xfId="75"/>
    <cellStyle name="Comma 23" xfId="79"/>
    <cellStyle name="Comma 24" xfId="82"/>
    <cellStyle name="Comma 25" xfId="86"/>
    <cellStyle name="Comma 3" xfId="8"/>
    <cellStyle name="Comma 4" xfId="13"/>
    <cellStyle name="Comma 5" xfId="19"/>
    <cellStyle name="Comma 6" xfId="23"/>
    <cellStyle name="Comma 7" xfId="25"/>
    <cellStyle name="Comma 8" xfId="27"/>
    <cellStyle name="Comma 9" xfId="28"/>
    <cellStyle name="Currency [0] 10" xfId="62"/>
    <cellStyle name="Currency [0] 11" xfId="68"/>
    <cellStyle name="Currency [0] 12" xfId="74"/>
    <cellStyle name="Currency [0] 13" xfId="78"/>
    <cellStyle name="Currency [0] 14" xfId="85"/>
    <cellStyle name="Currency [0] 2" xfId="4"/>
    <cellStyle name="Currency [0] 3" xfId="12"/>
    <cellStyle name="Currency [0] 4" xfId="18"/>
    <cellStyle name="Currency [0] 5" xfId="32"/>
    <cellStyle name="Currency [0] 6" xfId="40"/>
    <cellStyle name="Currency [0] 7" xfId="44"/>
    <cellStyle name="Currency [0] 8" xfId="50"/>
    <cellStyle name="Currency [0] 9" xfId="56"/>
    <cellStyle name="Currency 10" xfId="31"/>
    <cellStyle name="Currency 11" xfId="35"/>
    <cellStyle name="Currency 12" xfId="36"/>
    <cellStyle name="Currency 13" xfId="39"/>
    <cellStyle name="Currency 14" xfId="43"/>
    <cellStyle name="Currency 15" xfId="47"/>
    <cellStyle name="Currency 16" xfId="48"/>
    <cellStyle name="Currency 17" xfId="53"/>
    <cellStyle name="Currency 18" xfId="55"/>
    <cellStyle name="Currency 19" xfId="61"/>
    <cellStyle name="Currency 2" xfId="3"/>
    <cellStyle name="Currency 20" xfId="65"/>
    <cellStyle name="Currency 21" xfId="67"/>
    <cellStyle name="Currency 22" xfId="73"/>
    <cellStyle name="Currency 23" xfId="77"/>
    <cellStyle name="Currency 24" xfId="81"/>
    <cellStyle name="Currency 25" xfId="84"/>
    <cellStyle name="Currency 3" xfId="7"/>
    <cellStyle name="Currency 4" xfId="11"/>
    <cellStyle name="Currency 5" xfId="17"/>
    <cellStyle name="Currency 6" xfId="21"/>
    <cellStyle name="Currency 7" xfId="22"/>
    <cellStyle name="Currency 8" xfId="24"/>
    <cellStyle name="Currency 9" xfId="26"/>
    <cellStyle name="Normal" xfId="0" builtinId="0"/>
    <cellStyle name="Normal 2" xfId="1"/>
    <cellStyle name="Normal 3" xfId="9"/>
    <cellStyle name="Normal 4" xfId="15"/>
    <cellStyle name="Normal 5" xfId="29"/>
    <cellStyle name="Normal 6" xfId="59"/>
    <cellStyle name="Normal 7" xfId="71"/>
    <cellStyle name="Normal 8" xfId="83"/>
    <cellStyle name="Percent 2" xfId="2"/>
    <cellStyle name="Percent 3" xfId="10"/>
    <cellStyle name="Percent 4" xfId="16"/>
    <cellStyle name="Percent 5" xfId="30"/>
    <cellStyle name="Percent 6" xfId="60"/>
    <cellStyle name="Percent 7"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6"/>
  <sheetViews>
    <sheetView zoomScale="86" zoomScaleNormal="86" workbookViewId="0">
      <pane ySplit="7" topLeftCell="A180" activePane="bottomLeft" state="frozen"/>
      <selection pane="bottomLeft" activeCell="E182" sqref="E182"/>
    </sheetView>
  </sheetViews>
  <sheetFormatPr defaultRowHeight="15" x14ac:dyDescent="0.25"/>
  <cols>
    <col min="1" max="1" width="7.42578125" style="12" customWidth="1"/>
    <col min="2" max="2" width="27.140625" style="12" customWidth="1"/>
    <col min="3" max="3" width="13.140625" style="12" customWidth="1"/>
    <col min="4" max="4" width="14.42578125" style="12" customWidth="1"/>
    <col min="5" max="5" width="51.140625" style="12" customWidth="1"/>
    <col min="6" max="6" width="16.5703125" style="13" customWidth="1"/>
    <col min="7" max="7" width="15.28515625" style="13" customWidth="1"/>
    <col min="8" max="8" width="15.7109375" style="12" customWidth="1"/>
    <col min="9" max="9" width="13.140625" style="12" bestFit="1" customWidth="1"/>
    <col min="10" max="64" width="9.140625" style="12"/>
    <col min="65" max="65" width="14" style="12" customWidth="1"/>
    <col min="66" max="16384" width="9.140625" style="12"/>
  </cols>
  <sheetData>
    <row r="1" spans="1:62" ht="15.75" x14ac:dyDescent="0.25">
      <c r="A1" s="2" t="s">
        <v>31</v>
      </c>
    </row>
    <row r="2" spans="1:62" ht="15.75" x14ac:dyDescent="0.25">
      <c r="A2" s="2" t="s">
        <v>1176</v>
      </c>
    </row>
    <row r="3" spans="1:62" ht="15.75" x14ac:dyDescent="0.25">
      <c r="A3" s="3" t="s">
        <v>1348</v>
      </c>
    </row>
    <row r="4" spans="1:62" ht="21" x14ac:dyDescent="0.25">
      <c r="A4" s="3"/>
      <c r="E4" s="14"/>
    </row>
    <row r="5" spans="1:62" ht="21" customHeight="1" x14ac:dyDescent="0.25">
      <c r="A5" s="3"/>
      <c r="B5" s="98" t="s">
        <v>76</v>
      </c>
      <c r="C5" s="98"/>
      <c r="D5" s="98"/>
      <c r="E5" s="98"/>
      <c r="F5" s="98"/>
    </row>
    <row r="6" spans="1:62" ht="15.75" thickBot="1" x14ac:dyDescent="0.3"/>
    <row r="7" spans="1:62" ht="60" customHeight="1" thickBot="1" x14ac:dyDescent="0.3">
      <c r="A7" s="6" t="s">
        <v>30</v>
      </c>
      <c r="B7" s="7" t="s">
        <v>0</v>
      </c>
      <c r="C7" s="7" t="s">
        <v>204</v>
      </c>
      <c r="D7" s="7" t="s">
        <v>1</v>
      </c>
      <c r="E7" s="7" t="s">
        <v>77</v>
      </c>
      <c r="F7" s="8" t="s">
        <v>78</v>
      </c>
      <c r="G7" s="9" t="s">
        <v>79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row>
    <row r="8" spans="1:62" ht="36.75" customHeight="1" x14ac:dyDescent="0.25">
      <c r="A8" s="111" t="s">
        <v>73</v>
      </c>
      <c r="B8" s="112"/>
      <c r="C8" s="112"/>
      <c r="D8" s="112"/>
      <c r="E8" s="112"/>
      <c r="F8" s="112"/>
      <c r="G8" s="113"/>
    </row>
    <row r="9" spans="1:62" ht="36.75" customHeight="1" x14ac:dyDescent="0.25">
      <c r="A9" s="99" t="s">
        <v>1246</v>
      </c>
      <c r="B9" s="100"/>
      <c r="C9" s="100"/>
      <c r="D9" s="100"/>
      <c r="E9" s="100"/>
      <c r="F9" s="100"/>
      <c r="G9" s="101"/>
    </row>
    <row r="10" spans="1:62" ht="75.75" customHeight="1" x14ac:dyDescent="0.25">
      <c r="A10" s="16">
        <v>1</v>
      </c>
      <c r="B10" s="17" t="s">
        <v>2</v>
      </c>
      <c r="C10" s="17" t="s">
        <v>205</v>
      </c>
      <c r="D10" s="1" t="s">
        <v>9</v>
      </c>
      <c r="E10" s="18" t="s">
        <v>92</v>
      </c>
      <c r="F10" s="19">
        <v>69543</v>
      </c>
      <c r="G10" s="47">
        <v>69543</v>
      </c>
    </row>
    <row r="11" spans="1:62" ht="80.25" customHeight="1" x14ac:dyDescent="0.25">
      <c r="A11" s="16">
        <v>2</v>
      </c>
      <c r="B11" s="20" t="s">
        <v>3</v>
      </c>
      <c r="C11" s="20" t="s">
        <v>206</v>
      </c>
      <c r="D11" s="18" t="s">
        <v>72</v>
      </c>
      <c r="E11" s="18" t="s">
        <v>93</v>
      </c>
      <c r="F11" s="21">
        <v>131406.78</v>
      </c>
      <c r="G11" s="47">
        <v>129715.29</v>
      </c>
    </row>
    <row r="12" spans="1:62" ht="61.5" customHeight="1" x14ac:dyDescent="0.25">
      <c r="A12" s="16">
        <v>3</v>
      </c>
      <c r="B12" s="20" t="s">
        <v>4</v>
      </c>
      <c r="C12" s="20" t="s">
        <v>207</v>
      </c>
      <c r="D12" s="18" t="s">
        <v>19</v>
      </c>
      <c r="E12" s="18" t="s">
        <v>94</v>
      </c>
      <c r="F12" s="21">
        <v>57386.16</v>
      </c>
      <c r="G12" s="47">
        <v>57386.16</v>
      </c>
    </row>
    <row r="13" spans="1:62" ht="45.75" customHeight="1" x14ac:dyDescent="0.25">
      <c r="A13" s="16">
        <v>4</v>
      </c>
      <c r="B13" s="22" t="s">
        <v>5</v>
      </c>
      <c r="C13" s="22" t="s">
        <v>208</v>
      </c>
      <c r="D13" s="1" t="s">
        <v>277</v>
      </c>
      <c r="E13" s="1" t="s">
        <v>95</v>
      </c>
      <c r="F13" s="23">
        <v>130314.87</v>
      </c>
      <c r="G13" s="55">
        <v>130314.87</v>
      </c>
    </row>
    <row r="14" spans="1:62" ht="65.25" customHeight="1" x14ac:dyDescent="0.25">
      <c r="A14" s="16">
        <v>5</v>
      </c>
      <c r="B14" s="22" t="s">
        <v>8</v>
      </c>
      <c r="C14" s="22" t="s">
        <v>209</v>
      </c>
      <c r="D14" s="1" t="s">
        <v>9</v>
      </c>
      <c r="E14" s="1" t="s">
        <v>96</v>
      </c>
      <c r="F14" s="24">
        <v>194639.33</v>
      </c>
      <c r="G14" s="48"/>
    </row>
    <row r="15" spans="1:62" ht="96.75" customHeight="1" x14ac:dyDescent="0.25">
      <c r="A15" s="16">
        <v>6</v>
      </c>
      <c r="B15" s="22" t="s">
        <v>10</v>
      </c>
      <c r="C15" s="22" t="s">
        <v>210</v>
      </c>
      <c r="D15" s="1" t="s">
        <v>11</v>
      </c>
      <c r="E15" s="1" t="s">
        <v>97</v>
      </c>
      <c r="F15" s="24">
        <v>1538278.26</v>
      </c>
      <c r="G15" s="48">
        <f>742322.97+781535.56</f>
        <v>1523858.53</v>
      </c>
    </row>
    <row r="16" spans="1:62" ht="46.5" customHeight="1" x14ac:dyDescent="0.25">
      <c r="A16" s="16">
        <v>7</v>
      </c>
      <c r="B16" s="22" t="s">
        <v>12</v>
      </c>
      <c r="C16" s="22" t="s">
        <v>211</v>
      </c>
      <c r="D16" s="1" t="s">
        <v>9</v>
      </c>
      <c r="E16" s="1" t="s">
        <v>98</v>
      </c>
      <c r="F16" s="24">
        <v>125646.3</v>
      </c>
      <c r="G16" s="48">
        <v>125646</v>
      </c>
    </row>
    <row r="17" spans="1:61" ht="129" customHeight="1" x14ac:dyDescent="0.25">
      <c r="A17" s="16">
        <v>8</v>
      </c>
      <c r="B17" s="25" t="s">
        <v>6</v>
      </c>
      <c r="C17" s="25" t="s">
        <v>212</v>
      </c>
      <c r="D17" s="1" t="s">
        <v>7</v>
      </c>
      <c r="E17" s="1" t="s">
        <v>149</v>
      </c>
      <c r="F17" s="24">
        <v>4089080.66</v>
      </c>
      <c r="G17" s="48">
        <f>1958872+2124454.5</f>
        <v>4083326.5</v>
      </c>
    </row>
    <row r="18" spans="1:61" ht="50.25" customHeight="1" x14ac:dyDescent="0.25">
      <c r="A18" s="16">
        <v>9</v>
      </c>
      <c r="B18" s="20" t="s">
        <v>13</v>
      </c>
      <c r="C18" s="20" t="s">
        <v>213</v>
      </c>
      <c r="D18" s="18" t="s">
        <v>14</v>
      </c>
      <c r="E18" s="18" t="s">
        <v>99</v>
      </c>
      <c r="F18" s="21">
        <v>7644800</v>
      </c>
      <c r="G18" s="47">
        <v>7644800</v>
      </c>
    </row>
    <row r="19" spans="1:61" ht="63.75" customHeight="1" x14ac:dyDescent="0.25">
      <c r="A19" s="16">
        <v>10</v>
      </c>
      <c r="B19" s="20" t="s">
        <v>15</v>
      </c>
      <c r="C19" s="20" t="s">
        <v>214</v>
      </c>
      <c r="D19" s="18" t="s">
        <v>14</v>
      </c>
      <c r="E19" s="18" t="s">
        <v>100</v>
      </c>
      <c r="F19" s="21">
        <v>873367.94</v>
      </c>
      <c r="G19" s="47">
        <v>541386.96</v>
      </c>
    </row>
    <row r="20" spans="1:61" ht="66" customHeight="1" x14ac:dyDescent="0.25">
      <c r="A20" s="16">
        <v>11</v>
      </c>
      <c r="B20" s="20" t="s">
        <v>16</v>
      </c>
      <c r="C20" s="20" t="s">
        <v>215</v>
      </c>
      <c r="D20" s="18" t="s">
        <v>17</v>
      </c>
      <c r="E20" s="18" t="s">
        <v>101</v>
      </c>
      <c r="F20" s="21">
        <v>100923.28</v>
      </c>
      <c r="G20" s="47">
        <v>95923.28</v>
      </c>
    </row>
    <row r="21" spans="1:61" ht="63.75" customHeight="1" x14ac:dyDescent="0.25">
      <c r="A21" s="16">
        <v>12</v>
      </c>
      <c r="B21" s="25" t="s">
        <v>18</v>
      </c>
      <c r="C21" s="25" t="s">
        <v>216</v>
      </c>
      <c r="D21" s="18" t="s">
        <v>19</v>
      </c>
      <c r="E21" s="18" t="s">
        <v>102</v>
      </c>
      <c r="F21" s="21">
        <v>1922502</v>
      </c>
      <c r="G21" s="47">
        <f>598147.23+1298361.91</f>
        <v>1896509.14</v>
      </c>
    </row>
    <row r="22" spans="1:61" ht="74.25" customHeight="1" x14ac:dyDescent="0.25">
      <c r="A22" s="16">
        <v>13</v>
      </c>
      <c r="B22" s="26" t="s">
        <v>20</v>
      </c>
      <c r="C22" s="26" t="s">
        <v>217</v>
      </c>
      <c r="D22" s="18" t="s">
        <v>19</v>
      </c>
      <c r="E22" s="18" t="s">
        <v>103</v>
      </c>
      <c r="F22" s="21">
        <v>1318415.99</v>
      </c>
      <c r="G22" s="51">
        <v>1318415.99</v>
      </c>
    </row>
    <row r="23" spans="1:61" ht="59.25" customHeight="1" x14ac:dyDescent="0.25">
      <c r="A23" s="16">
        <v>14</v>
      </c>
      <c r="B23" s="26" t="s">
        <v>21</v>
      </c>
      <c r="C23" s="26" t="s">
        <v>218</v>
      </c>
      <c r="D23" s="1" t="s">
        <v>7</v>
      </c>
      <c r="E23" s="18" t="s">
        <v>104</v>
      </c>
      <c r="F23" s="21">
        <v>1119711.75</v>
      </c>
      <c r="G23" s="47">
        <v>1114821.75</v>
      </c>
    </row>
    <row r="24" spans="1:61" ht="60" customHeight="1" x14ac:dyDescent="0.25">
      <c r="A24" s="16">
        <v>15</v>
      </c>
      <c r="B24" s="26" t="s">
        <v>22</v>
      </c>
      <c r="C24" s="26" t="s">
        <v>219</v>
      </c>
      <c r="D24" s="18" t="s">
        <v>23</v>
      </c>
      <c r="E24" s="18" t="s">
        <v>105</v>
      </c>
      <c r="F24" s="27">
        <v>66223.08</v>
      </c>
      <c r="G24" s="56">
        <v>65878.31</v>
      </c>
    </row>
    <row r="25" spans="1:61" ht="61.5" customHeight="1" x14ac:dyDescent="0.25">
      <c r="A25" s="16">
        <v>16</v>
      </c>
      <c r="B25" s="20" t="s">
        <v>24</v>
      </c>
      <c r="C25" s="20" t="s">
        <v>220</v>
      </c>
      <c r="D25" s="18" t="s">
        <v>23</v>
      </c>
      <c r="E25" s="18" t="s">
        <v>106</v>
      </c>
      <c r="F25" s="21">
        <v>74989.850000000006</v>
      </c>
      <c r="G25" s="47">
        <v>74989.850000000006</v>
      </c>
    </row>
    <row r="26" spans="1:61" ht="49.5" customHeight="1" x14ac:dyDescent="0.25">
      <c r="A26" s="16">
        <v>17</v>
      </c>
      <c r="B26" s="20" t="s">
        <v>25</v>
      </c>
      <c r="C26" s="20" t="s">
        <v>221</v>
      </c>
      <c r="D26" s="18" t="s">
        <v>278</v>
      </c>
      <c r="E26" s="18" t="s">
        <v>107</v>
      </c>
      <c r="F26" s="21">
        <v>61425</v>
      </c>
      <c r="G26" s="47">
        <v>61425</v>
      </c>
    </row>
    <row r="27" spans="1:61" ht="49.5" customHeight="1" x14ac:dyDescent="0.25">
      <c r="A27" s="16">
        <v>18</v>
      </c>
      <c r="B27" s="20" t="s">
        <v>26</v>
      </c>
      <c r="C27" s="20" t="s">
        <v>222</v>
      </c>
      <c r="D27" s="18" t="s">
        <v>23</v>
      </c>
      <c r="E27" s="18" t="s">
        <v>108</v>
      </c>
      <c r="F27" s="21">
        <v>55126.2</v>
      </c>
      <c r="G27" s="47">
        <v>55126.2</v>
      </c>
      <c r="O27" s="49"/>
      <c r="V27" s="50"/>
      <c r="BI27" s="49"/>
    </row>
    <row r="28" spans="1:61" ht="48.75" customHeight="1" x14ac:dyDescent="0.25">
      <c r="A28" s="16">
        <v>19</v>
      </c>
      <c r="B28" s="20" t="s">
        <v>27</v>
      </c>
      <c r="C28" s="20" t="s">
        <v>223</v>
      </c>
      <c r="D28" s="18" t="s">
        <v>23</v>
      </c>
      <c r="E28" s="18" t="s">
        <v>109</v>
      </c>
      <c r="F28" s="21">
        <v>73075.5</v>
      </c>
      <c r="G28" s="47">
        <v>73075.5</v>
      </c>
    </row>
    <row r="29" spans="1:61" ht="51" customHeight="1" x14ac:dyDescent="0.25">
      <c r="A29" s="16">
        <v>20</v>
      </c>
      <c r="B29" s="20" t="s">
        <v>28</v>
      </c>
      <c r="C29" s="20" t="s">
        <v>219</v>
      </c>
      <c r="D29" s="18" t="s">
        <v>23</v>
      </c>
      <c r="E29" s="18" t="s">
        <v>105</v>
      </c>
      <c r="F29" s="21">
        <v>65227.839999999997</v>
      </c>
      <c r="G29" s="47">
        <v>64452.38</v>
      </c>
    </row>
    <row r="30" spans="1:61" ht="44.25" customHeight="1" x14ac:dyDescent="0.25">
      <c r="A30" s="16">
        <v>21</v>
      </c>
      <c r="B30" s="20" t="s">
        <v>29</v>
      </c>
      <c r="C30" s="20" t="s">
        <v>219</v>
      </c>
      <c r="D30" s="18" t="s">
        <v>23</v>
      </c>
      <c r="E30" s="18" t="s">
        <v>105</v>
      </c>
      <c r="F30" s="21">
        <v>65227.839999999997</v>
      </c>
      <c r="G30" s="47">
        <v>64452.38</v>
      </c>
    </row>
    <row r="31" spans="1:61" ht="132" customHeight="1" x14ac:dyDescent="0.25">
      <c r="A31" s="16">
        <v>22</v>
      </c>
      <c r="B31" s="20" t="s">
        <v>32</v>
      </c>
      <c r="C31" s="20" t="s">
        <v>224</v>
      </c>
      <c r="D31" s="18" t="s">
        <v>278</v>
      </c>
      <c r="E31" s="18" t="s">
        <v>110</v>
      </c>
      <c r="F31" s="21">
        <v>892988</v>
      </c>
      <c r="G31" s="47">
        <v>890154.42</v>
      </c>
    </row>
    <row r="32" spans="1:61" ht="45" x14ac:dyDescent="0.25">
      <c r="A32" s="16">
        <v>23</v>
      </c>
      <c r="B32" s="20" t="s">
        <v>33</v>
      </c>
      <c r="C32" s="20" t="s">
        <v>225</v>
      </c>
      <c r="D32" s="18" t="s">
        <v>23</v>
      </c>
      <c r="E32" s="18" t="s">
        <v>111</v>
      </c>
      <c r="F32" s="21">
        <v>163572.84</v>
      </c>
      <c r="G32" s="47">
        <v>163572.84</v>
      </c>
    </row>
    <row r="33" spans="1:7" ht="78.75" customHeight="1" x14ac:dyDescent="0.25">
      <c r="A33" s="16">
        <v>24</v>
      </c>
      <c r="B33" s="20" t="s">
        <v>34</v>
      </c>
      <c r="C33" s="20" t="s">
        <v>226</v>
      </c>
      <c r="D33" s="18" t="s">
        <v>35</v>
      </c>
      <c r="E33" s="18" t="s">
        <v>112</v>
      </c>
      <c r="F33" s="21">
        <v>1127471.3999999999</v>
      </c>
      <c r="G33" s="47">
        <v>1127471.3999999999</v>
      </c>
    </row>
    <row r="34" spans="1:7" ht="102" customHeight="1" x14ac:dyDescent="0.25">
      <c r="A34" s="16">
        <v>25</v>
      </c>
      <c r="B34" s="20" t="s">
        <v>36</v>
      </c>
      <c r="C34" s="20" t="s">
        <v>246</v>
      </c>
      <c r="D34" s="18" t="s">
        <v>278</v>
      </c>
      <c r="E34" s="18" t="s">
        <v>113</v>
      </c>
      <c r="F34" s="21">
        <v>145164.15</v>
      </c>
      <c r="G34" s="47">
        <v>143574.87</v>
      </c>
    </row>
    <row r="35" spans="1:7" ht="94.5" customHeight="1" x14ac:dyDescent="0.25">
      <c r="A35" s="16">
        <v>26</v>
      </c>
      <c r="B35" s="28" t="s">
        <v>61</v>
      </c>
      <c r="C35" s="28" t="s">
        <v>227</v>
      </c>
      <c r="D35" s="18" t="s">
        <v>86</v>
      </c>
      <c r="E35" s="5" t="s">
        <v>115</v>
      </c>
      <c r="F35" s="21">
        <v>3455231.2289999998</v>
      </c>
      <c r="G35" s="47">
        <v>3455231.23</v>
      </c>
    </row>
    <row r="36" spans="1:7" ht="105" x14ac:dyDescent="0.25">
      <c r="A36" s="16">
        <v>27</v>
      </c>
      <c r="B36" s="28" t="s">
        <v>62</v>
      </c>
      <c r="C36" s="28" t="s">
        <v>228</v>
      </c>
      <c r="D36" s="18" t="s">
        <v>278</v>
      </c>
      <c r="E36" s="5" t="s">
        <v>116</v>
      </c>
      <c r="F36" s="21">
        <v>534600.79</v>
      </c>
      <c r="G36" s="47">
        <v>534600.79</v>
      </c>
    </row>
    <row r="37" spans="1:7" ht="78.75" customHeight="1" x14ac:dyDescent="0.25">
      <c r="A37" s="16">
        <v>28</v>
      </c>
      <c r="B37" s="28" t="s">
        <v>63</v>
      </c>
      <c r="C37" s="28" t="s">
        <v>229</v>
      </c>
      <c r="D37" s="18" t="s">
        <v>65</v>
      </c>
      <c r="E37" s="5" t="s">
        <v>117</v>
      </c>
      <c r="F37" s="21">
        <v>2951070.8039999995</v>
      </c>
      <c r="G37" s="47"/>
    </row>
    <row r="38" spans="1:7" ht="78.75" customHeight="1" x14ac:dyDescent="0.25">
      <c r="A38" s="16">
        <v>29</v>
      </c>
      <c r="B38" s="28" t="s">
        <v>64</v>
      </c>
      <c r="C38" s="28" t="s">
        <v>230</v>
      </c>
      <c r="D38" s="1" t="s">
        <v>7</v>
      </c>
      <c r="E38" s="5" t="s">
        <v>118</v>
      </c>
      <c r="F38" s="21">
        <v>786901.5</v>
      </c>
      <c r="G38" s="47">
        <v>784648.92</v>
      </c>
    </row>
    <row r="39" spans="1:7" ht="102" customHeight="1" x14ac:dyDescent="0.25">
      <c r="A39" s="16">
        <v>30</v>
      </c>
      <c r="B39" s="28" t="s">
        <v>80</v>
      </c>
      <c r="C39" s="28" t="s">
        <v>231</v>
      </c>
      <c r="D39" s="1" t="s">
        <v>7</v>
      </c>
      <c r="E39" s="5" t="s">
        <v>138</v>
      </c>
      <c r="F39" s="21">
        <v>446985</v>
      </c>
      <c r="G39" s="47">
        <v>446985</v>
      </c>
    </row>
    <row r="40" spans="1:7" ht="102" customHeight="1" x14ac:dyDescent="0.25">
      <c r="A40" s="16">
        <v>31</v>
      </c>
      <c r="B40" s="18" t="s">
        <v>150</v>
      </c>
      <c r="C40" s="18" t="s">
        <v>232</v>
      </c>
      <c r="D40" s="18" t="s">
        <v>65</v>
      </c>
      <c r="E40" s="18" t="s">
        <v>158</v>
      </c>
      <c r="F40" s="21">
        <v>1789604.7391583999</v>
      </c>
      <c r="G40" s="48">
        <v>1751025.98</v>
      </c>
    </row>
    <row r="41" spans="1:7" ht="102" customHeight="1" x14ac:dyDescent="0.25">
      <c r="A41" s="16">
        <v>32</v>
      </c>
      <c r="B41" s="18" t="s">
        <v>151</v>
      </c>
      <c r="C41" s="18" t="s">
        <v>233</v>
      </c>
      <c r="D41" s="1" t="s">
        <v>7</v>
      </c>
      <c r="E41" s="29" t="s">
        <v>159</v>
      </c>
      <c r="F41" s="21">
        <v>1481966.71</v>
      </c>
      <c r="G41" s="47"/>
    </row>
    <row r="42" spans="1:7" ht="138" customHeight="1" x14ac:dyDescent="0.25">
      <c r="A42" s="16">
        <v>33</v>
      </c>
      <c r="B42" s="18" t="s">
        <v>152</v>
      </c>
      <c r="C42" s="18" t="s">
        <v>234</v>
      </c>
      <c r="D42" s="18" t="s">
        <v>146</v>
      </c>
      <c r="E42" s="29" t="s">
        <v>160</v>
      </c>
      <c r="F42" s="21">
        <v>1872115.49</v>
      </c>
      <c r="G42" s="47">
        <f>936057.75+869121.31</f>
        <v>1805179.06</v>
      </c>
    </row>
    <row r="43" spans="1:7" ht="132.75" customHeight="1" x14ac:dyDescent="0.25">
      <c r="A43" s="16">
        <v>34</v>
      </c>
      <c r="B43" s="18" t="s">
        <v>153</v>
      </c>
      <c r="C43" s="18" t="s">
        <v>235</v>
      </c>
      <c r="D43" s="18" t="s">
        <v>278</v>
      </c>
      <c r="E43" s="29" t="s">
        <v>161</v>
      </c>
      <c r="F43" s="21">
        <v>3445468.236</v>
      </c>
      <c r="G43" s="47"/>
    </row>
    <row r="44" spans="1:7" ht="102" customHeight="1" x14ac:dyDescent="0.25">
      <c r="A44" s="16">
        <v>35</v>
      </c>
      <c r="B44" s="18" t="s">
        <v>154</v>
      </c>
      <c r="C44" s="18" t="s">
        <v>236</v>
      </c>
      <c r="D44" s="18" t="s">
        <v>278</v>
      </c>
      <c r="E44" s="18" t="s">
        <v>162</v>
      </c>
      <c r="F44" s="21">
        <v>3851361.99</v>
      </c>
      <c r="G44" s="47">
        <v>3719675.5</v>
      </c>
    </row>
    <row r="45" spans="1:7" ht="102" customHeight="1" x14ac:dyDescent="0.25">
      <c r="A45" s="16">
        <v>36</v>
      </c>
      <c r="B45" s="30" t="s">
        <v>155</v>
      </c>
      <c r="C45" s="30" t="s">
        <v>237</v>
      </c>
      <c r="D45" s="18" t="s">
        <v>17</v>
      </c>
      <c r="E45" s="18" t="s">
        <v>163</v>
      </c>
      <c r="F45" s="21">
        <v>698918.62</v>
      </c>
      <c r="G45" s="47">
        <v>686418.62</v>
      </c>
    </row>
    <row r="46" spans="1:7" ht="102" customHeight="1" x14ac:dyDescent="0.25">
      <c r="A46" s="16">
        <v>37</v>
      </c>
      <c r="B46" s="30" t="s">
        <v>156</v>
      </c>
      <c r="C46" s="30" t="s">
        <v>238</v>
      </c>
      <c r="D46" s="18" t="s">
        <v>65</v>
      </c>
      <c r="E46" s="18" t="s">
        <v>164</v>
      </c>
      <c r="F46" s="21">
        <v>1045972.93</v>
      </c>
      <c r="G46" s="47">
        <v>1038850.97</v>
      </c>
    </row>
    <row r="47" spans="1:7" ht="102" customHeight="1" x14ac:dyDescent="0.25">
      <c r="A47" s="16">
        <v>38</v>
      </c>
      <c r="B47" s="18" t="s">
        <v>157</v>
      </c>
      <c r="C47" s="18" t="s">
        <v>239</v>
      </c>
      <c r="D47" s="18" t="s">
        <v>83</v>
      </c>
      <c r="E47" s="18" t="s">
        <v>165</v>
      </c>
      <c r="F47" s="21">
        <v>50742.63</v>
      </c>
      <c r="G47" s="47">
        <v>50742.63</v>
      </c>
    </row>
    <row r="48" spans="1:7" ht="155.25" customHeight="1" x14ac:dyDescent="0.25">
      <c r="A48" s="16">
        <v>39</v>
      </c>
      <c r="B48" s="30" t="s">
        <v>177</v>
      </c>
      <c r="C48" s="30" t="s">
        <v>240</v>
      </c>
      <c r="D48" s="1" t="s">
        <v>7</v>
      </c>
      <c r="E48" s="18" t="s">
        <v>183</v>
      </c>
      <c r="F48" s="21">
        <v>38224000</v>
      </c>
      <c r="G48" s="47"/>
    </row>
    <row r="49" spans="1:9" ht="102" customHeight="1" x14ac:dyDescent="0.25">
      <c r="A49" s="16">
        <v>40</v>
      </c>
      <c r="B49" s="18" t="s">
        <v>178</v>
      </c>
      <c r="C49" s="18" t="s">
        <v>241</v>
      </c>
      <c r="D49" s="18" t="s">
        <v>35</v>
      </c>
      <c r="E49" s="18" t="s">
        <v>184</v>
      </c>
      <c r="F49" s="21">
        <v>6357834.5599999996</v>
      </c>
      <c r="G49" s="47"/>
    </row>
    <row r="50" spans="1:9" ht="102" customHeight="1" x14ac:dyDescent="0.25">
      <c r="A50" s="16">
        <v>41</v>
      </c>
      <c r="B50" s="30" t="s">
        <v>179</v>
      </c>
      <c r="C50" s="30" t="s">
        <v>242</v>
      </c>
      <c r="D50" s="18" t="s">
        <v>146</v>
      </c>
      <c r="E50" s="18" t="s">
        <v>185</v>
      </c>
      <c r="F50" s="21">
        <v>539967.06000000006</v>
      </c>
      <c r="G50" s="47"/>
    </row>
    <row r="51" spans="1:9" ht="132" customHeight="1" x14ac:dyDescent="0.2">
      <c r="A51" s="16">
        <v>42</v>
      </c>
      <c r="B51" s="31" t="s">
        <v>180</v>
      </c>
      <c r="C51" s="31" t="s">
        <v>236</v>
      </c>
      <c r="D51" s="18" t="s">
        <v>278</v>
      </c>
      <c r="E51" s="18" t="s">
        <v>186</v>
      </c>
      <c r="F51" s="21">
        <v>18500135.399999999</v>
      </c>
      <c r="G51" s="47">
        <f>8877151.8+9128569.54</f>
        <v>18005721.34</v>
      </c>
      <c r="I51" s="74"/>
    </row>
    <row r="52" spans="1:9" ht="102" customHeight="1" x14ac:dyDescent="0.25">
      <c r="A52" s="16">
        <v>43</v>
      </c>
      <c r="B52" s="32" t="s">
        <v>181</v>
      </c>
      <c r="C52" s="32" t="s">
        <v>243</v>
      </c>
      <c r="D52" s="18" t="s">
        <v>182</v>
      </c>
      <c r="E52" s="18" t="s">
        <v>187</v>
      </c>
      <c r="F52" s="21">
        <v>834499.57</v>
      </c>
      <c r="G52" s="47">
        <v>406658.84</v>
      </c>
    </row>
    <row r="53" spans="1:9" ht="102" customHeight="1" x14ac:dyDescent="0.25">
      <c r="A53" s="16">
        <v>44</v>
      </c>
      <c r="B53" s="33" t="s">
        <v>194</v>
      </c>
      <c r="C53" s="33" t="s">
        <v>244</v>
      </c>
      <c r="D53" s="18" t="s">
        <v>65</v>
      </c>
      <c r="E53" s="18" t="s">
        <v>196</v>
      </c>
      <c r="F53" s="21">
        <v>4243213.93</v>
      </c>
      <c r="G53" s="47">
        <f>1856397.84+1521387.69</f>
        <v>3377785.5300000003</v>
      </c>
    </row>
    <row r="54" spans="1:9" ht="158.25" customHeight="1" x14ac:dyDescent="0.25">
      <c r="A54" s="16">
        <v>45</v>
      </c>
      <c r="B54" s="33" t="s">
        <v>195</v>
      </c>
      <c r="C54" s="33" t="s">
        <v>245</v>
      </c>
      <c r="D54" s="18" t="s">
        <v>83</v>
      </c>
      <c r="E54" s="18" t="s">
        <v>197</v>
      </c>
      <c r="F54" s="21">
        <v>2432250.693</v>
      </c>
      <c r="G54" s="65">
        <f>1209672.9+1055630.61</f>
        <v>2265303.5099999998</v>
      </c>
    </row>
    <row r="55" spans="1:9" ht="158.25" customHeight="1" x14ac:dyDescent="0.25">
      <c r="A55" s="16">
        <v>46</v>
      </c>
      <c r="B55" s="33" t="s">
        <v>202</v>
      </c>
      <c r="C55" s="33" t="s">
        <v>276</v>
      </c>
      <c r="D55" s="18" t="s">
        <v>35</v>
      </c>
      <c r="E55" s="18" t="s">
        <v>203</v>
      </c>
      <c r="F55" s="21">
        <v>305469.02</v>
      </c>
      <c r="G55" s="47">
        <v>305469.02</v>
      </c>
      <c r="H55" s="13"/>
      <c r="I55" s="13"/>
    </row>
    <row r="56" spans="1:9" ht="32.25" customHeight="1" thickBot="1" x14ac:dyDescent="0.3">
      <c r="A56" s="114" t="s">
        <v>1178</v>
      </c>
      <c r="B56" s="115"/>
      <c r="C56" s="115"/>
      <c r="D56" s="115"/>
      <c r="E56" s="116"/>
      <c r="F56" s="34">
        <f>SUM(F10:F55)</f>
        <v>115954818.9211584</v>
      </c>
      <c r="G56" s="35">
        <f>SUM(G10:G55)</f>
        <v>60150117.560000002</v>
      </c>
      <c r="I56" s="13"/>
    </row>
    <row r="57" spans="1:9" ht="32.25" customHeight="1" x14ac:dyDescent="0.25">
      <c r="A57" s="120" t="s">
        <v>1177</v>
      </c>
      <c r="B57" s="121"/>
      <c r="C57" s="121"/>
      <c r="D57" s="121"/>
      <c r="E57" s="121"/>
      <c r="F57" s="121"/>
      <c r="G57" s="122"/>
      <c r="I57" s="13"/>
    </row>
    <row r="58" spans="1:9" ht="127.5" customHeight="1" x14ac:dyDescent="0.25">
      <c r="A58" s="16">
        <v>47</v>
      </c>
      <c r="B58" s="18" t="s">
        <v>1179</v>
      </c>
      <c r="C58" s="76" t="s">
        <v>213</v>
      </c>
      <c r="D58" s="76" t="s">
        <v>1364</v>
      </c>
      <c r="E58" s="18" t="s">
        <v>203</v>
      </c>
      <c r="F58" s="21">
        <v>3328625.46</v>
      </c>
      <c r="G58" s="77"/>
      <c r="I58" s="13"/>
    </row>
    <row r="59" spans="1:9" ht="120" x14ac:dyDescent="0.25">
      <c r="A59" s="16">
        <v>48</v>
      </c>
      <c r="B59" s="18" t="s">
        <v>1180</v>
      </c>
      <c r="C59" s="76" t="s">
        <v>687</v>
      </c>
      <c r="D59" s="76" t="s">
        <v>23</v>
      </c>
      <c r="E59" s="18" t="s">
        <v>203</v>
      </c>
      <c r="F59" s="21">
        <v>7637000</v>
      </c>
      <c r="G59" s="77"/>
      <c r="I59" s="13"/>
    </row>
    <row r="60" spans="1:9" ht="120" x14ac:dyDescent="0.25">
      <c r="A60" s="16">
        <v>49</v>
      </c>
      <c r="B60" s="18" t="s">
        <v>1181</v>
      </c>
      <c r="C60" s="76" t="s">
        <v>259</v>
      </c>
      <c r="D60" s="76" t="s">
        <v>738</v>
      </c>
      <c r="E60" s="18" t="s">
        <v>203</v>
      </c>
      <c r="F60" s="21">
        <v>13915795.67</v>
      </c>
      <c r="G60" s="77"/>
      <c r="I60" s="13"/>
    </row>
    <row r="61" spans="1:9" ht="120" x14ac:dyDescent="0.25">
      <c r="A61" s="16">
        <v>50</v>
      </c>
      <c r="B61" s="18" t="s">
        <v>1182</v>
      </c>
      <c r="C61" s="76" t="s">
        <v>687</v>
      </c>
      <c r="D61" s="76" t="s">
        <v>23</v>
      </c>
      <c r="E61" s="18" t="s">
        <v>203</v>
      </c>
      <c r="F61" s="21">
        <v>833677.82</v>
      </c>
      <c r="G61" s="77"/>
      <c r="I61" s="13"/>
    </row>
    <row r="62" spans="1:9" ht="120" x14ac:dyDescent="0.25">
      <c r="A62" s="16">
        <v>51</v>
      </c>
      <c r="B62" s="18" t="s">
        <v>1183</v>
      </c>
      <c r="C62" s="76" t="s">
        <v>1247</v>
      </c>
      <c r="D62" s="76" t="s">
        <v>1267</v>
      </c>
      <c r="E62" s="18" t="s">
        <v>203</v>
      </c>
      <c r="F62" s="21">
        <v>2050857</v>
      </c>
      <c r="G62" s="77"/>
      <c r="I62" s="13"/>
    </row>
    <row r="63" spans="1:9" ht="120" x14ac:dyDescent="0.25">
      <c r="A63" s="16">
        <v>52</v>
      </c>
      <c r="B63" s="18" t="s">
        <v>1184</v>
      </c>
      <c r="C63" s="76" t="s">
        <v>732</v>
      </c>
      <c r="D63" s="76" t="s">
        <v>68</v>
      </c>
      <c r="E63" s="18" t="s">
        <v>203</v>
      </c>
      <c r="F63" s="21">
        <v>751140</v>
      </c>
      <c r="G63" s="77"/>
      <c r="I63" s="13"/>
    </row>
    <row r="64" spans="1:9" ht="120" x14ac:dyDescent="0.25">
      <c r="A64" s="16">
        <v>53</v>
      </c>
      <c r="B64" s="18" t="s">
        <v>1185</v>
      </c>
      <c r="C64" s="76" t="s">
        <v>221</v>
      </c>
      <c r="D64" s="76" t="s">
        <v>1273</v>
      </c>
      <c r="E64" s="18" t="s">
        <v>203</v>
      </c>
      <c r="F64" s="21">
        <v>242735.13</v>
      </c>
      <c r="G64" s="77"/>
      <c r="I64" s="13"/>
    </row>
    <row r="65" spans="1:9" ht="120" x14ac:dyDescent="0.25">
      <c r="A65" s="16">
        <v>54</v>
      </c>
      <c r="B65" s="18" t="s">
        <v>1186</v>
      </c>
      <c r="C65" s="76" t="s">
        <v>1248</v>
      </c>
      <c r="D65" s="76" t="s">
        <v>182</v>
      </c>
      <c r="E65" s="18" t="s">
        <v>203</v>
      </c>
      <c r="F65" s="21">
        <v>76472.100000000006</v>
      </c>
      <c r="G65" s="77"/>
      <c r="I65" s="13"/>
    </row>
    <row r="66" spans="1:9" ht="120" x14ac:dyDescent="0.25">
      <c r="A66" s="16">
        <v>55</v>
      </c>
      <c r="B66" s="18" t="s">
        <v>1187</v>
      </c>
      <c r="C66" s="76" t="s">
        <v>1248</v>
      </c>
      <c r="D66" s="76" t="s">
        <v>182</v>
      </c>
      <c r="E66" s="18" t="s">
        <v>203</v>
      </c>
      <c r="F66" s="21">
        <v>129392.1</v>
      </c>
      <c r="G66" s="77"/>
      <c r="I66" s="13"/>
    </row>
    <row r="67" spans="1:9" ht="120" x14ac:dyDescent="0.25">
      <c r="A67" s="16">
        <v>56</v>
      </c>
      <c r="B67" s="18" t="s">
        <v>1188</v>
      </c>
      <c r="C67" s="76" t="s">
        <v>1248</v>
      </c>
      <c r="D67" s="76" t="s">
        <v>182</v>
      </c>
      <c r="E67" s="18" t="s">
        <v>203</v>
      </c>
      <c r="F67" s="21">
        <v>136598.39999999999</v>
      </c>
      <c r="G67" s="77"/>
      <c r="I67" s="13"/>
    </row>
    <row r="68" spans="1:9" ht="120" x14ac:dyDescent="0.25">
      <c r="A68" s="16">
        <v>57</v>
      </c>
      <c r="B68" s="18" t="s">
        <v>1189</v>
      </c>
      <c r="C68" s="76" t="s">
        <v>1248</v>
      </c>
      <c r="D68" s="76" t="s">
        <v>182</v>
      </c>
      <c r="E68" s="18" t="s">
        <v>203</v>
      </c>
      <c r="F68" s="21">
        <v>129392.1</v>
      </c>
      <c r="G68" s="77"/>
      <c r="I68" s="13"/>
    </row>
    <row r="69" spans="1:9" ht="120" x14ac:dyDescent="0.25">
      <c r="A69" s="16">
        <v>58</v>
      </c>
      <c r="B69" s="18" t="s">
        <v>1190</v>
      </c>
      <c r="C69" s="76" t="s">
        <v>1249</v>
      </c>
      <c r="D69" s="76" t="s">
        <v>23</v>
      </c>
      <c r="E69" s="18" t="s">
        <v>203</v>
      </c>
      <c r="F69" s="21">
        <v>56175</v>
      </c>
      <c r="G69" s="77"/>
      <c r="I69" s="13"/>
    </row>
    <row r="70" spans="1:9" ht="120" x14ac:dyDescent="0.25">
      <c r="A70" s="16">
        <v>59</v>
      </c>
      <c r="B70" s="18" t="s">
        <v>1191</v>
      </c>
      <c r="C70" s="76" t="s">
        <v>221</v>
      </c>
      <c r="D70" s="76" t="s">
        <v>1273</v>
      </c>
      <c r="E70" s="18" t="s">
        <v>203</v>
      </c>
      <c r="F70" s="21">
        <v>75851.38</v>
      </c>
      <c r="G70" s="77"/>
      <c r="I70" s="13"/>
    </row>
    <row r="71" spans="1:9" ht="120" x14ac:dyDescent="0.25">
      <c r="A71" s="16">
        <v>60</v>
      </c>
      <c r="B71" s="18" t="s">
        <v>1012</v>
      </c>
      <c r="C71" s="76" t="s">
        <v>255</v>
      </c>
      <c r="D71" s="76" t="s">
        <v>69</v>
      </c>
      <c r="E71" s="18" t="s">
        <v>203</v>
      </c>
      <c r="F71" s="21">
        <v>601227.97</v>
      </c>
      <c r="G71" s="77"/>
      <c r="I71" s="13"/>
    </row>
    <row r="72" spans="1:9" ht="120" x14ac:dyDescent="0.25">
      <c r="A72" s="16">
        <v>61</v>
      </c>
      <c r="B72" s="18" t="s">
        <v>1192</v>
      </c>
      <c r="C72" s="76" t="s">
        <v>255</v>
      </c>
      <c r="D72" s="76" t="s">
        <v>1268</v>
      </c>
      <c r="E72" s="18" t="s">
        <v>203</v>
      </c>
      <c r="F72" s="21">
        <v>691072.89</v>
      </c>
      <c r="G72" s="77"/>
      <c r="I72" s="13"/>
    </row>
    <row r="73" spans="1:9" ht="120" x14ac:dyDescent="0.25">
      <c r="A73" s="16">
        <v>62</v>
      </c>
      <c r="B73" s="18" t="s">
        <v>1193</v>
      </c>
      <c r="C73" s="76" t="s">
        <v>631</v>
      </c>
      <c r="D73" s="76" t="s">
        <v>19</v>
      </c>
      <c r="E73" s="18" t="s">
        <v>203</v>
      </c>
      <c r="F73" s="21">
        <v>821986.1</v>
      </c>
      <c r="G73" s="77"/>
      <c r="I73" s="13"/>
    </row>
    <row r="74" spans="1:9" ht="120" x14ac:dyDescent="0.25">
      <c r="A74" s="16">
        <v>63</v>
      </c>
      <c r="B74" s="18" t="s">
        <v>1194</v>
      </c>
      <c r="C74" s="76" t="s">
        <v>658</v>
      </c>
      <c r="D74" s="76" t="s">
        <v>735</v>
      </c>
      <c r="E74" s="18" t="s">
        <v>203</v>
      </c>
      <c r="F74" s="21">
        <v>342402.18</v>
      </c>
      <c r="G74" s="77"/>
      <c r="I74" s="13"/>
    </row>
    <row r="75" spans="1:9" ht="120" x14ac:dyDescent="0.25">
      <c r="A75" s="16">
        <v>64</v>
      </c>
      <c r="B75" s="18" t="s">
        <v>1195</v>
      </c>
      <c r="C75" s="76" t="s">
        <v>582</v>
      </c>
      <c r="D75" s="76" t="s">
        <v>1360</v>
      </c>
      <c r="E75" s="18" t="s">
        <v>203</v>
      </c>
      <c r="F75" s="21">
        <v>138587.9</v>
      </c>
      <c r="G75" s="77"/>
      <c r="I75" s="13"/>
    </row>
    <row r="76" spans="1:9" ht="120" x14ac:dyDescent="0.25">
      <c r="A76" s="16">
        <v>65</v>
      </c>
      <c r="B76" s="18" t="s">
        <v>1196</v>
      </c>
      <c r="C76" s="76" t="s">
        <v>246</v>
      </c>
      <c r="D76" s="76" t="s">
        <v>1273</v>
      </c>
      <c r="E76" s="18" t="s">
        <v>203</v>
      </c>
      <c r="F76" s="21">
        <v>77913.75</v>
      </c>
      <c r="G76" s="77"/>
      <c r="I76" s="13"/>
    </row>
    <row r="77" spans="1:9" ht="120" x14ac:dyDescent="0.25">
      <c r="A77" s="16">
        <v>66</v>
      </c>
      <c r="B77" s="18" t="s">
        <v>1054</v>
      </c>
      <c r="C77" s="76" t="s">
        <v>1250</v>
      </c>
      <c r="D77" s="76" t="s">
        <v>14</v>
      </c>
      <c r="E77" s="18" t="s">
        <v>203</v>
      </c>
      <c r="F77" s="21">
        <v>898885.8</v>
      </c>
      <c r="G77" s="77"/>
      <c r="I77" s="13"/>
    </row>
    <row r="78" spans="1:9" ht="120" x14ac:dyDescent="0.25">
      <c r="A78" s="16">
        <v>67</v>
      </c>
      <c r="B78" s="18" t="s">
        <v>1197</v>
      </c>
      <c r="C78" s="76" t="s">
        <v>614</v>
      </c>
      <c r="D78" s="76" t="s">
        <v>1269</v>
      </c>
      <c r="E78" s="18" t="s">
        <v>203</v>
      </c>
      <c r="F78" s="21">
        <v>144793.35</v>
      </c>
      <c r="G78" s="77"/>
      <c r="I78" s="13"/>
    </row>
    <row r="79" spans="1:9" ht="120" x14ac:dyDescent="0.25">
      <c r="A79" s="16">
        <v>68</v>
      </c>
      <c r="B79" s="18" t="s">
        <v>1198</v>
      </c>
      <c r="C79" s="76" t="s">
        <v>1251</v>
      </c>
      <c r="D79" s="76" t="s">
        <v>9</v>
      </c>
      <c r="E79" s="18" t="s">
        <v>203</v>
      </c>
      <c r="F79" s="21">
        <v>57060</v>
      </c>
      <c r="G79" s="77"/>
      <c r="I79" s="13"/>
    </row>
    <row r="80" spans="1:9" ht="120" x14ac:dyDescent="0.25">
      <c r="A80" s="16">
        <v>69</v>
      </c>
      <c r="B80" s="18" t="s">
        <v>1199</v>
      </c>
      <c r="C80" s="76" t="s">
        <v>1252</v>
      </c>
      <c r="D80" s="76" t="s">
        <v>1274</v>
      </c>
      <c r="E80" s="18" t="s">
        <v>203</v>
      </c>
      <c r="F80" s="21">
        <v>228202.23</v>
      </c>
      <c r="G80" s="77"/>
      <c r="I80" s="13"/>
    </row>
    <row r="81" spans="1:9" ht="120" x14ac:dyDescent="0.25">
      <c r="A81" s="16">
        <v>70</v>
      </c>
      <c r="B81" s="18" t="s">
        <v>1200</v>
      </c>
      <c r="C81" s="76" t="s">
        <v>590</v>
      </c>
      <c r="D81" s="76" t="s">
        <v>146</v>
      </c>
      <c r="E81" s="18" t="s">
        <v>203</v>
      </c>
      <c r="F81" s="21">
        <v>2235343.73</v>
      </c>
      <c r="G81" s="77"/>
      <c r="I81" s="13"/>
    </row>
    <row r="82" spans="1:9" ht="120" x14ac:dyDescent="0.25">
      <c r="A82" s="16">
        <v>71</v>
      </c>
      <c r="B82" s="18" t="s">
        <v>1201</v>
      </c>
      <c r="C82" s="76" t="s">
        <v>1253</v>
      </c>
      <c r="D82" s="76" t="s">
        <v>88</v>
      </c>
      <c r="E82" s="18" t="s">
        <v>203</v>
      </c>
      <c r="F82" s="21">
        <v>231497.25</v>
      </c>
      <c r="G82" s="77"/>
      <c r="I82" s="13"/>
    </row>
    <row r="83" spans="1:9" ht="120" x14ac:dyDescent="0.25">
      <c r="A83" s="16">
        <v>72</v>
      </c>
      <c r="B83" s="18" t="s">
        <v>1202</v>
      </c>
      <c r="C83" s="76" t="s">
        <v>247</v>
      </c>
      <c r="D83" s="76" t="s">
        <v>1270</v>
      </c>
      <c r="E83" s="18" t="s">
        <v>203</v>
      </c>
      <c r="F83" s="21">
        <v>677657.79</v>
      </c>
      <c r="G83" s="77"/>
      <c r="I83" s="13"/>
    </row>
    <row r="84" spans="1:9" ht="120" x14ac:dyDescent="0.25">
      <c r="A84" s="16">
        <v>73</v>
      </c>
      <c r="B84" s="18" t="s">
        <v>1001</v>
      </c>
      <c r="C84" s="76" t="s">
        <v>209</v>
      </c>
      <c r="D84" s="76" t="s">
        <v>1275</v>
      </c>
      <c r="E84" s="18" t="s">
        <v>203</v>
      </c>
      <c r="F84" s="21">
        <v>1030579.2</v>
      </c>
      <c r="G84" s="77"/>
      <c r="I84" s="13"/>
    </row>
    <row r="85" spans="1:9" ht="120" x14ac:dyDescent="0.25">
      <c r="A85" s="16">
        <v>74</v>
      </c>
      <c r="B85" s="18" t="s">
        <v>1203</v>
      </c>
      <c r="C85" s="76" t="s">
        <v>1254</v>
      </c>
      <c r="D85" s="76" t="s">
        <v>1274</v>
      </c>
      <c r="E85" s="18" t="s">
        <v>203</v>
      </c>
      <c r="F85" s="21">
        <v>1125514.73</v>
      </c>
      <c r="G85" s="77"/>
      <c r="I85" s="13"/>
    </row>
    <row r="86" spans="1:9" ht="120" x14ac:dyDescent="0.25">
      <c r="A86" s="16">
        <v>75</v>
      </c>
      <c r="B86" s="18" t="s">
        <v>1204</v>
      </c>
      <c r="C86" s="76" t="s">
        <v>255</v>
      </c>
      <c r="D86" s="76" t="s">
        <v>1268</v>
      </c>
      <c r="E86" s="18" t="s">
        <v>203</v>
      </c>
      <c r="F86" s="21">
        <v>2009204.96</v>
      </c>
      <c r="G86" s="77"/>
      <c r="I86" s="13"/>
    </row>
    <row r="87" spans="1:9" ht="120" x14ac:dyDescent="0.25">
      <c r="A87" s="16">
        <v>76</v>
      </c>
      <c r="B87" s="18" t="s">
        <v>1205</v>
      </c>
      <c r="C87" s="76" t="s">
        <v>1255</v>
      </c>
      <c r="D87" s="76" t="s">
        <v>23</v>
      </c>
      <c r="E87" s="18" t="s">
        <v>203</v>
      </c>
      <c r="F87" s="21">
        <v>80983.210000000006</v>
      </c>
      <c r="G87" s="77"/>
      <c r="I87" s="13"/>
    </row>
    <row r="88" spans="1:9" ht="120" x14ac:dyDescent="0.25">
      <c r="A88" s="16">
        <v>77</v>
      </c>
      <c r="B88" s="18" t="s">
        <v>1206</v>
      </c>
      <c r="C88" s="76" t="s">
        <v>647</v>
      </c>
      <c r="D88" s="76" t="s">
        <v>1276</v>
      </c>
      <c r="E88" s="18" t="s">
        <v>203</v>
      </c>
      <c r="F88" s="21">
        <v>79251.259999999995</v>
      </c>
      <c r="G88" s="77"/>
      <c r="I88" s="13"/>
    </row>
    <row r="89" spans="1:9" ht="120" x14ac:dyDescent="0.25">
      <c r="A89" s="16">
        <v>78</v>
      </c>
      <c r="B89" s="18" t="s">
        <v>1207</v>
      </c>
      <c r="C89" s="76" t="s">
        <v>267</v>
      </c>
      <c r="D89" s="76" t="s">
        <v>1277</v>
      </c>
      <c r="E89" s="18" t="s">
        <v>203</v>
      </c>
      <c r="F89" s="21">
        <v>41617.129999999997</v>
      </c>
      <c r="G89" s="77"/>
      <c r="I89" s="13"/>
    </row>
    <row r="90" spans="1:9" ht="120" x14ac:dyDescent="0.25">
      <c r="A90" s="16">
        <v>79</v>
      </c>
      <c r="B90" s="18" t="s">
        <v>1208</v>
      </c>
      <c r="C90" s="76" t="s">
        <v>1247</v>
      </c>
      <c r="D90" s="76" t="s">
        <v>1267</v>
      </c>
      <c r="E90" s="18" t="s">
        <v>203</v>
      </c>
      <c r="F90" s="21">
        <v>2163066.75</v>
      </c>
      <c r="G90" s="77"/>
      <c r="I90" s="13"/>
    </row>
    <row r="91" spans="1:9" ht="120" x14ac:dyDescent="0.25">
      <c r="A91" s="16">
        <v>80</v>
      </c>
      <c r="B91" s="18" t="s">
        <v>1209</v>
      </c>
      <c r="C91" s="76" t="s">
        <v>1256</v>
      </c>
      <c r="D91" s="76" t="s">
        <v>146</v>
      </c>
      <c r="E91" s="18" t="s">
        <v>203</v>
      </c>
      <c r="F91" s="21">
        <v>263196</v>
      </c>
      <c r="G91" s="77"/>
      <c r="I91" s="13"/>
    </row>
    <row r="92" spans="1:9" ht="120" x14ac:dyDescent="0.25">
      <c r="A92" s="16">
        <v>81</v>
      </c>
      <c r="B92" s="18" t="s">
        <v>1210</v>
      </c>
      <c r="C92" s="76" t="s">
        <v>579</v>
      </c>
      <c r="D92" s="76" t="s">
        <v>735</v>
      </c>
      <c r="E92" s="18" t="s">
        <v>203</v>
      </c>
      <c r="F92" s="21">
        <v>1130094.3799999999</v>
      </c>
      <c r="G92" s="77"/>
      <c r="I92" s="13"/>
    </row>
    <row r="93" spans="1:9" ht="120" x14ac:dyDescent="0.25">
      <c r="A93" s="16">
        <v>82</v>
      </c>
      <c r="B93" s="18" t="s">
        <v>1211</v>
      </c>
      <c r="C93" s="76" t="s">
        <v>1257</v>
      </c>
      <c r="D93" s="76" t="s">
        <v>1361</v>
      </c>
      <c r="E93" s="18" t="s">
        <v>203</v>
      </c>
      <c r="F93" s="21">
        <v>95726.48</v>
      </c>
      <c r="G93" s="77"/>
      <c r="I93" s="13"/>
    </row>
    <row r="94" spans="1:9" ht="120" x14ac:dyDescent="0.25">
      <c r="A94" s="16">
        <v>83</v>
      </c>
      <c r="B94" s="18" t="s">
        <v>1212</v>
      </c>
      <c r="C94" s="76" t="s">
        <v>1258</v>
      </c>
      <c r="D94" s="76" t="s">
        <v>1362</v>
      </c>
      <c r="E94" s="18" t="s">
        <v>203</v>
      </c>
      <c r="F94" s="21">
        <v>790931.7</v>
      </c>
      <c r="G94" s="77"/>
      <c r="I94" s="13"/>
    </row>
    <row r="95" spans="1:9" ht="120" x14ac:dyDescent="0.25">
      <c r="A95" s="16">
        <v>84</v>
      </c>
      <c r="B95" s="18" t="s">
        <v>1213</v>
      </c>
      <c r="C95" s="76" t="s">
        <v>1259</v>
      </c>
      <c r="D95" s="76" t="s">
        <v>14</v>
      </c>
      <c r="E95" s="18" t="s">
        <v>203</v>
      </c>
      <c r="F95" s="21">
        <v>5111264.2300000004</v>
      </c>
      <c r="G95" s="77"/>
      <c r="I95" s="13"/>
    </row>
    <row r="96" spans="1:9" ht="120" x14ac:dyDescent="0.25">
      <c r="A96" s="16">
        <v>85</v>
      </c>
      <c r="B96" s="18" t="s">
        <v>1214</v>
      </c>
      <c r="C96" s="76" t="s">
        <v>1257</v>
      </c>
      <c r="D96" s="76" t="s">
        <v>1361</v>
      </c>
      <c r="E96" s="18" t="s">
        <v>203</v>
      </c>
      <c r="F96" s="21">
        <v>94529.25</v>
      </c>
      <c r="G96" s="77"/>
      <c r="I96" s="13"/>
    </row>
    <row r="97" spans="1:9" ht="120" x14ac:dyDescent="0.25">
      <c r="A97" s="16">
        <v>86</v>
      </c>
      <c r="B97" s="18" t="s">
        <v>529</v>
      </c>
      <c r="C97" s="76" t="s">
        <v>212</v>
      </c>
      <c r="D97" s="76" t="s">
        <v>182</v>
      </c>
      <c r="E97" s="18" t="s">
        <v>203</v>
      </c>
      <c r="F97" s="21">
        <v>4341425.58</v>
      </c>
      <c r="G97" s="77"/>
      <c r="I97" s="13"/>
    </row>
    <row r="98" spans="1:9" ht="120" x14ac:dyDescent="0.25">
      <c r="A98" s="16">
        <v>87</v>
      </c>
      <c r="B98" s="18" t="s">
        <v>1215</v>
      </c>
      <c r="C98" s="76" t="s">
        <v>209</v>
      </c>
      <c r="D98" s="76" t="s">
        <v>9</v>
      </c>
      <c r="E98" s="18" t="s">
        <v>203</v>
      </c>
      <c r="F98" s="21">
        <v>857376.95</v>
      </c>
      <c r="G98" s="77"/>
      <c r="I98" s="13"/>
    </row>
    <row r="99" spans="1:9" ht="120" x14ac:dyDescent="0.25">
      <c r="A99" s="16">
        <v>88</v>
      </c>
      <c r="B99" s="18" t="s">
        <v>1216</v>
      </c>
      <c r="C99" s="76" t="s">
        <v>221</v>
      </c>
      <c r="D99" s="76" t="s">
        <v>1273</v>
      </c>
      <c r="E99" s="18" t="s">
        <v>203</v>
      </c>
      <c r="F99" s="21">
        <v>774805.11</v>
      </c>
      <c r="G99" s="77"/>
      <c r="I99" s="13"/>
    </row>
    <row r="100" spans="1:9" ht="120" x14ac:dyDescent="0.25">
      <c r="A100" s="16">
        <v>89</v>
      </c>
      <c r="B100" s="18" t="s">
        <v>1217</v>
      </c>
      <c r="C100" s="76" t="s">
        <v>226</v>
      </c>
      <c r="D100" s="76" t="s">
        <v>35</v>
      </c>
      <c r="E100" s="18" t="s">
        <v>203</v>
      </c>
      <c r="F100" s="21">
        <v>3133299.33</v>
      </c>
      <c r="G100" s="77"/>
      <c r="I100" s="13"/>
    </row>
    <row r="101" spans="1:9" ht="120" x14ac:dyDescent="0.25">
      <c r="A101" s="16">
        <v>90</v>
      </c>
      <c r="B101" s="18" t="s">
        <v>1218</v>
      </c>
      <c r="C101" s="76" t="s">
        <v>206</v>
      </c>
      <c r="D101" s="76" t="s">
        <v>737</v>
      </c>
      <c r="E101" s="18" t="s">
        <v>203</v>
      </c>
      <c r="F101" s="21">
        <v>1471626.48</v>
      </c>
      <c r="G101" s="77"/>
      <c r="I101" s="13"/>
    </row>
    <row r="102" spans="1:9" ht="120" x14ac:dyDescent="0.25">
      <c r="A102" s="16">
        <v>91</v>
      </c>
      <c r="B102" s="18" t="s">
        <v>1219</v>
      </c>
      <c r="C102" s="76" t="s">
        <v>221</v>
      </c>
      <c r="D102" s="76" t="s">
        <v>1273</v>
      </c>
      <c r="E102" s="18" t="s">
        <v>203</v>
      </c>
      <c r="F102" s="21">
        <v>270453.34999999998</v>
      </c>
      <c r="G102" s="77"/>
      <c r="I102" s="13"/>
    </row>
    <row r="103" spans="1:9" ht="120" x14ac:dyDescent="0.25">
      <c r="A103" s="16">
        <v>92</v>
      </c>
      <c r="B103" s="18" t="s">
        <v>1220</v>
      </c>
      <c r="C103" s="76" t="s">
        <v>601</v>
      </c>
      <c r="D103" s="76" t="s">
        <v>1278</v>
      </c>
      <c r="E103" s="18" t="s">
        <v>203</v>
      </c>
      <c r="F103" s="21">
        <v>233152.45</v>
      </c>
      <c r="G103" s="77"/>
      <c r="I103" s="13"/>
    </row>
    <row r="104" spans="1:9" ht="120" x14ac:dyDescent="0.25">
      <c r="A104" s="16">
        <v>93</v>
      </c>
      <c r="B104" s="18" t="s">
        <v>535</v>
      </c>
      <c r="C104" s="76" t="s">
        <v>1260</v>
      </c>
      <c r="D104" s="76" t="s">
        <v>1274</v>
      </c>
      <c r="E104" s="18" t="s">
        <v>203</v>
      </c>
      <c r="F104" s="21">
        <v>608067.37</v>
      </c>
      <c r="G104" s="77"/>
      <c r="I104" s="13"/>
    </row>
    <row r="105" spans="1:9" ht="120" x14ac:dyDescent="0.25">
      <c r="A105" s="16">
        <v>94</v>
      </c>
      <c r="B105" s="18" t="s">
        <v>1221</v>
      </c>
      <c r="C105" s="76" t="s">
        <v>1261</v>
      </c>
      <c r="D105" s="76" t="s">
        <v>9</v>
      </c>
      <c r="E105" s="18" t="s">
        <v>203</v>
      </c>
      <c r="F105" s="21">
        <v>160875</v>
      </c>
      <c r="G105" s="77"/>
      <c r="I105" s="13"/>
    </row>
    <row r="106" spans="1:9" ht="120" x14ac:dyDescent="0.25">
      <c r="A106" s="16">
        <v>95</v>
      </c>
      <c r="B106" s="18" t="s">
        <v>565</v>
      </c>
      <c r="C106" s="76" t="s">
        <v>731</v>
      </c>
      <c r="D106" s="76" t="s">
        <v>277</v>
      </c>
      <c r="E106" s="18" t="s">
        <v>203</v>
      </c>
      <c r="F106" s="21">
        <v>5863358.0700000003</v>
      </c>
      <c r="G106" s="77"/>
      <c r="I106" s="13"/>
    </row>
    <row r="107" spans="1:9" ht="120" x14ac:dyDescent="0.25">
      <c r="A107" s="16">
        <v>96</v>
      </c>
      <c r="B107" s="18" t="s">
        <v>1222</v>
      </c>
      <c r="C107" s="76" t="s">
        <v>604</v>
      </c>
      <c r="D107" s="76" t="s">
        <v>737</v>
      </c>
      <c r="E107" s="18" t="s">
        <v>203</v>
      </c>
      <c r="F107" s="21">
        <v>98942.399999999994</v>
      </c>
      <c r="G107" s="77"/>
      <c r="I107" s="13"/>
    </row>
    <row r="108" spans="1:9" ht="120" x14ac:dyDescent="0.25">
      <c r="A108" s="16">
        <v>97</v>
      </c>
      <c r="B108" s="18" t="s">
        <v>1223</v>
      </c>
      <c r="C108" s="76" t="s">
        <v>608</v>
      </c>
      <c r="D108" s="76" t="s">
        <v>19</v>
      </c>
      <c r="E108" s="18" t="s">
        <v>203</v>
      </c>
      <c r="F108" s="21">
        <v>3382619.96</v>
      </c>
      <c r="G108" s="77"/>
      <c r="I108" s="13"/>
    </row>
    <row r="109" spans="1:9" ht="120" x14ac:dyDescent="0.25">
      <c r="A109" s="16">
        <v>98</v>
      </c>
      <c r="B109" s="18" t="s">
        <v>1224</v>
      </c>
      <c r="C109" s="76" t="s">
        <v>697</v>
      </c>
      <c r="D109" s="76" t="s">
        <v>7</v>
      </c>
      <c r="E109" s="18" t="s">
        <v>203</v>
      </c>
      <c r="F109" s="21">
        <v>2314772.9900000002</v>
      </c>
      <c r="G109" s="77"/>
      <c r="I109" s="13"/>
    </row>
    <row r="110" spans="1:9" ht="120" x14ac:dyDescent="0.25">
      <c r="A110" s="16">
        <v>99</v>
      </c>
      <c r="B110" s="18" t="s">
        <v>1225</v>
      </c>
      <c r="C110" s="76" t="s">
        <v>651</v>
      </c>
      <c r="D110" s="76" t="s">
        <v>278</v>
      </c>
      <c r="E110" s="18" t="s">
        <v>203</v>
      </c>
      <c r="F110" s="21">
        <v>873637.5</v>
      </c>
      <c r="G110" s="77"/>
      <c r="I110" s="13"/>
    </row>
    <row r="111" spans="1:9" ht="120" x14ac:dyDescent="0.25">
      <c r="A111" s="16">
        <v>100</v>
      </c>
      <c r="B111" s="18" t="s">
        <v>1226</v>
      </c>
      <c r="C111" s="76" t="s">
        <v>221</v>
      </c>
      <c r="D111" s="76" t="s">
        <v>278</v>
      </c>
      <c r="E111" s="18" t="s">
        <v>203</v>
      </c>
      <c r="F111" s="21">
        <v>88710.93</v>
      </c>
      <c r="G111" s="77"/>
      <c r="I111" s="13"/>
    </row>
    <row r="112" spans="1:9" ht="120" x14ac:dyDescent="0.25">
      <c r="A112" s="16">
        <v>101</v>
      </c>
      <c r="B112" s="18" t="s">
        <v>1227</v>
      </c>
      <c r="C112" s="76" t="s">
        <v>1262</v>
      </c>
      <c r="D112" s="76" t="s">
        <v>86</v>
      </c>
      <c r="E112" s="18" t="s">
        <v>203</v>
      </c>
      <c r="F112" s="21">
        <v>390214.71</v>
      </c>
      <c r="G112" s="77"/>
      <c r="I112" s="13"/>
    </row>
    <row r="113" spans="1:9" ht="120" x14ac:dyDescent="0.25">
      <c r="A113" s="16">
        <v>102</v>
      </c>
      <c r="B113" s="18" t="s">
        <v>1228</v>
      </c>
      <c r="C113" s="76" t="s">
        <v>1263</v>
      </c>
      <c r="D113" s="76" t="s">
        <v>86</v>
      </c>
      <c r="E113" s="18" t="s">
        <v>203</v>
      </c>
      <c r="F113" s="21">
        <v>45271.94</v>
      </c>
      <c r="G113" s="77"/>
      <c r="I113" s="13"/>
    </row>
    <row r="114" spans="1:9" ht="120" x14ac:dyDescent="0.25">
      <c r="A114" s="16">
        <v>103</v>
      </c>
      <c r="B114" s="18" t="s">
        <v>1229</v>
      </c>
      <c r="C114" s="76" t="s">
        <v>1264</v>
      </c>
      <c r="D114" s="76" t="s">
        <v>35</v>
      </c>
      <c r="E114" s="18" t="s">
        <v>203</v>
      </c>
      <c r="F114" s="21">
        <v>41208.18</v>
      </c>
      <c r="G114" s="77"/>
      <c r="I114" s="13"/>
    </row>
    <row r="115" spans="1:9" ht="120" x14ac:dyDescent="0.25">
      <c r="A115" s="16">
        <v>104</v>
      </c>
      <c r="B115" s="18" t="s">
        <v>1230</v>
      </c>
      <c r="C115" s="76" t="s">
        <v>221</v>
      </c>
      <c r="D115" s="76" t="s">
        <v>1273</v>
      </c>
      <c r="E115" s="18" t="s">
        <v>203</v>
      </c>
      <c r="F115" s="21">
        <v>65178</v>
      </c>
      <c r="G115" s="77"/>
      <c r="I115" s="13"/>
    </row>
    <row r="116" spans="1:9" ht="120" x14ac:dyDescent="0.25">
      <c r="A116" s="16">
        <v>105</v>
      </c>
      <c r="B116" s="18" t="s">
        <v>1231</v>
      </c>
      <c r="C116" s="76" t="s">
        <v>216</v>
      </c>
      <c r="D116" s="76" t="s">
        <v>1363</v>
      </c>
      <c r="E116" s="18" t="s">
        <v>203</v>
      </c>
      <c r="F116" s="21">
        <v>1060173.56</v>
      </c>
      <c r="G116" s="77"/>
      <c r="I116" s="13"/>
    </row>
    <row r="117" spans="1:9" ht="120" x14ac:dyDescent="0.25">
      <c r="A117" s="16">
        <v>106</v>
      </c>
      <c r="B117" s="18" t="s">
        <v>281</v>
      </c>
      <c r="C117" s="76" t="s">
        <v>580</v>
      </c>
      <c r="D117" s="76" t="s">
        <v>23</v>
      </c>
      <c r="E117" s="18" t="s">
        <v>203</v>
      </c>
      <c r="F117" s="21">
        <v>7057281.2699999996</v>
      </c>
      <c r="G117" s="77"/>
      <c r="I117" s="13"/>
    </row>
    <row r="118" spans="1:9" ht="120" x14ac:dyDescent="0.25">
      <c r="A118" s="16">
        <v>107</v>
      </c>
      <c r="B118" s="18" t="s">
        <v>1232</v>
      </c>
      <c r="C118" s="76" t="s">
        <v>668</v>
      </c>
      <c r="D118" s="76" t="s">
        <v>19</v>
      </c>
      <c r="E118" s="18" t="s">
        <v>203</v>
      </c>
      <c r="F118" s="21">
        <v>2271430.2200000002</v>
      </c>
      <c r="G118" s="77"/>
      <c r="I118" s="13"/>
    </row>
    <row r="119" spans="1:9" ht="120" x14ac:dyDescent="0.25">
      <c r="A119" s="16">
        <v>108</v>
      </c>
      <c r="B119" s="18" t="s">
        <v>1233</v>
      </c>
      <c r="C119" s="76" t="s">
        <v>273</v>
      </c>
      <c r="D119" s="76" t="s">
        <v>1278</v>
      </c>
      <c r="E119" s="18" t="s">
        <v>203</v>
      </c>
      <c r="F119" s="21">
        <v>6602793.29</v>
      </c>
      <c r="G119" s="77"/>
      <c r="I119" s="13"/>
    </row>
    <row r="120" spans="1:9" ht="120" x14ac:dyDescent="0.25">
      <c r="A120" s="16">
        <v>109</v>
      </c>
      <c r="B120" s="18" t="s">
        <v>418</v>
      </c>
      <c r="C120" s="76" t="s">
        <v>665</v>
      </c>
      <c r="D120" s="76" t="s">
        <v>1271</v>
      </c>
      <c r="E120" s="18" t="s">
        <v>203</v>
      </c>
      <c r="F120" s="21">
        <v>3774915.3</v>
      </c>
      <c r="G120" s="77"/>
      <c r="I120" s="13"/>
    </row>
    <row r="121" spans="1:9" ht="120" x14ac:dyDescent="0.25">
      <c r="A121" s="16">
        <v>110</v>
      </c>
      <c r="B121" s="18" t="s">
        <v>1234</v>
      </c>
      <c r="C121" s="76" t="s">
        <v>221</v>
      </c>
      <c r="D121" s="76" t="s">
        <v>1273</v>
      </c>
      <c r="E121" s="18" t="s">
        <v>203</v>
      </c>
      <c r="F121" s="21">
        <v>80355.600000000006</v>
      </c>
      <c r="G121" s="77"/>
      <c r="I121" s="13"/>
    </row>
    <row r="122" spans="1:9" ht="120" x14ac:dyDescent="0.25">
      <c r="A122" s="16">
        <v>111</v>
      </c>
      <c r="B122" s="18" t="s">
        <v>314</v>
      </c>
      <c r="C122" s="76" t="s">
        <v>235</v>
      </c>
      <c r="D122" s="76" t="s">
        <v>278</v>
      </c>
      <c r="E122" s="18" t="s">
        <v>203</v>
      </c>
      <c r="F122" s="21">
        <v>5303035.7699999996</v>
      </c>
      <c r="G122" s="77"/>
      <c r="I122" s="13"/>
    </row>
    <row r="123" spans="1:9" ht="120" x14ac:dyDescent="0.25">
      <c r="A123" s="16">
        <v>112</v>
      </c>
      <c r="B123" s="18" t="s">
        <v>1235</v>
      </c>
      <c r="C123" s="76" t="s">
        <v>661</v>
      </c>
      <c r="D123" s="76" t="s">
        <v>7</v>
      </c>
      <c r="E123" s="18" t="s">
        <v>203</v>
      </c>
      <c r="F123" s="21">
        <v>7385468.9299999997</v>
      </c>
      <c r="G123" s="77"/>
      <c r="I123" s="13"/>
    </row>
    <row r="124" spans="1:9" ht="120" x14ac:dyDescent="0.25">
      <c r="A124" s="16">
        <v>113</v>
      </c>
      <c r="B124" s="18" t="s">
        <v>986</v>
      </c>
      <c r="C124" s="76" t="s">
        <v>236</v>
      </c>
      <c r="D124" s="76" t="s">
        <v>1279</v>
      </c>
      <c r="E124" s="18" t="s">
        <v>203</v>
      </c>
      <c r="F124" s="21">
        <v>7623000</v>
      </c>
      <c r="G124" s="77"/>
      <c r="I124" s="13"/>
    </row>
    <row r="125" spans="1:9" ht="120" x14ac:dyDescent="0.25">
      <c r="A125" s="16">
        <v>114</v>
      </c>
      <c r="B125" s="18" t="s">
        <v>1236</v>
      </c>
      <c r="C125" s="76" t="s">
        <v>236</v>
      </c>
      <c r="D125" s="76" t="s">
        <v>1275</v>
      </c>
      <c r="E125" s="18" t="s">
        <v>203</v>
      </c>
      <c r="F125" s="21">
        <v>7407202.7800000003</v>
      </c>
      <c r="G125" s="77"/>
      <c r="I125" s="13"/>
    </row>
    <row r="126" spans="1:9" ht="120" x14ac:dyDescent="0.25">
      <c r="A126" s="16">
        <v>115</v>
      </c>
      <c r="B126" s="18" t="s">
        <v>1237</v>
      </c>
      <c r="C126" s="76" t="s">
        <v>240</v>
      </c>
      <c r="D126" s="76" t="s">
        <v>1267</v>
      </c>
      <c r="E126" s="18" t="s">
        <v>203</v>
      </c>
      <c r="F126" s="21">
        <v>7623000</v>
      </c>
      <c r="G126" s="77"/>
      <c r="I126" s="13"/>
    </row>
    <row r="127" spans="1:9" ht="120" x14ac:dyDescent="0.25">
      <c r="A127" s="16">
        <v>116</v>
      </c>
      <c r="B127" s="18" t="s">
        <v>1238</v>
      </c>
      <c r="C127" s="76" t="s">
        <v>622</v>
      </c>
      <c r="D127" s="76" t="s">
        <v>35</v>
      </c>
      <c r="E127" s="18" t="s">
        <v>203</v>
      </c>
      <c r="F127" s="21">
        <v>7101939.29</v>
      </c>
      <c r="G127" s="77"/>
      <c r="I127" s="13"/>
    </row>
    <row r="128" spans="1:9" ht="120" x14ac:dyDescent="0.25">
      <c r="A128" s="16">
        <v>117</v>
      </c>
      <c r="B128" s="18" t="s">
        <v>1239</v>
      </c>
      <c r="C128" s="76" t="s">
        <v>1265</v>
      </c>
      <c r="D128" s="76" t="s">
        <v>146</v>
      </c>
      <c r="E128" s="18" t="s">
        <v>203</v>
      </c>
      <c r="F128" s="21">
        <v>1427915.08</v>
      </c>
      <c r="G128" s="77"/>
      <c r="I128" s="13"/>
    </row>
    <row r="129" spans="1:9" ht="120" x14ac:dyDescent="0.25">
      <c r="A129" s="16">
        <v>118</v>
      </c>
      <c r="B129" s="18" t="s">
        <v>1240</v>
      </c>
      <c r="C129" s="76" t="s">
        <v>1266</v>
      </c>
      <c r="D129" s="76" t="s">
        <v>182</v>
      </c>
      <c r="E129" s="18" t="s">
        <v>203</v>
      </c>
      <c r="F129" s="21">
        <v>579511.18999999994</v>
      </c>
      <c r="G129" s="77"/>
      <c r="I129" s="13"/>
    </row>
    <row r="130" spans="1:9" ht="120" x14ac:dyDescent="0.25">
      <c r="A130" s="16">
        <v>119</v>
      </c>
      <c r="B130" s="18" t="s">
        <v>1241</v>
      </c>
      <c r="C130" s="76" t="s">
        <v>219</v>
      </c>
      <c r="D130" s="76" t="s">
        <v>1272</v>
      </c>
      <c r="E130" s="18" t="s">
        <v>203</v>
      </c>
      <c r="F130" s="21">
        <v>38879.440000000002</v>
      </c>
      <c r="G130" s="77"/>
      <c r="I130" s="13"/>
    </row>
    <row r="131" spans="1:9" ht="120" x14ac:dyDescent="0.25">
      <c r="A131" s="16">
        <v>120</v>
      </c>
      <c r="B131" s="18" t="s">
        <v>1242</v>
      </c>
      <c r="C131" s="76" t="s">
        <v>646</v>
      </c>
      <c r="D131" s="76" t="s">
        <v>68</v>
      </c>
      <c r="E131" s="18" t="s">
        <v>203</v>
      </c>
      <c r="F131" s="21">
        <v>2857213.96</v>
      </c>
      <c r="G131" s="77"/>
      <c r="I131" s="13"/>
    </row>
    <row r="132" spans="1:9" ht="120" x14ac:dyDescent="0.25">
      <c r="A132" s="16">
        <v>121</v>
      </c>
      <c r="B132" s="18" t="s">
        <v>1243</v>
      </c>
      <c r="C132" s="76" t="s">
        <v>582</v>
      </c>
      <c r="D132" s="76" t="s">
        <v>1360</v>
      </c>
      <c r="E132" s="18" t="s">
        <v>203</v>
      </c>
      <c r="F132" s="21">
        <v>3370718.6</v>
      </c>
      <c r="G132" s="77"/>
      <c r="I132" s="13"/>
    </row>
    <row r="133" spans="1:9" ht="120" x14ac:dyDescent="0.25">
      <c r="A133" s="16">
        <v>122</v>
      </c>
      <c r="B133" s="18" t="s">
        <v>1244</v>
      </c>
      <c r="C133" s="76" t="s">
        <v>651</v>
      </c>
      <c r="D133" s="76" t="s">
        <v>1273</v>
      </c>
      <c r="E133" s="18" t="s">
        <v>203</v>
      </c>
      <c r="F133" s="21">
        <v>1797383.01</v>
      </c>
      <c r="G133" s="77"/>
      <c r="I133" s="13"/>
    </row>
    <row r="134" spans="1:9" ht="120" x14ac:dyDescent="0.25">
      <c r="A134" s="16">
        <v>123</v>
      </c>
      <c r="B134" s="18" t="s">
        <v>1245</v>
      </c>
      <c r="C134" s="76" t="s">
        <v>580</v>
      </c>
      <c r="D134" s="76" t="s">
        <v>23</v>
      </c>
      <c r="E134" s="18" t="s">
        <v>203</v>
      </c>
      <c r="F134" s="21">
        <v>5771878.3799999999</v>
      </c>
      <c r="G134" s="77"/>
      <c r="I134" s="13"/>
    </row>
    <row r="135" spans="1:9" ht="32.25" customHeight="1" x14ac:dyDescent="0.25">
      <c r="A135" s="123" t="s">
        <v>1280</v>
      </c>
      <c r="B135" s="124"/>
      <c r="C135" s="124"/>
      <c r="D135" s="124"/>
      <c r="E135" s="125"/>
      <c r="F135" s="78">
        <f>SUM(F58:F134)</f>
        <v>154675394.34999999</v>
      </c>
      <c r="G135" s="78">
        <f>SUM(G58:G134)</f>
        <v>0</v>
      </c>
      <c r="I135" s="13"/>
    </row>
    <row r="136" spans="1:9" ht="36.75" customHeight="1" thickBot="1" x14ac:dyDescent="0.3">
      <c r="A136" s="117" t="s">
        <v>74</v>
      </c>
      <c r="B136" s="118"/>
      <c r="C136" s="118"/>
      <c r="D136" s="118"/>
      <c r="E136" s="118"/>
      <c r="F136" s="118"/>
      <c r="G136" s="119"/>
    </row>
    <row r="137" spans="1:9" ht="36.75" customHeight="1" thickBot="1" x14ac:dyDescent="0.3">
      <c r="A137" s="102" t="s">
        <v>75</v>
      </c>
      <c r="B137" s="103"/>
      <c r="C137" s="103"/>
      <c r="D137" s="103"/>
      <c r="E137" s="103"/>
      <c r="F137" s="103"/>
      <c r="G137" s="104"/>
    </row>
    <row r="138" spans="1:9" ht="63" x14ac:dyDescent="0.25">
      <c r="A138" s="36">
        <v>124</v>
      </c>
      <c r="B138" s="10" t="s">
        <v>37</v>
      </c>
      <c r="C138" s="10" t="s">
        <v>247</v>
      </c>
      <c r="D138" s="37" t="s">
        <v>65</v>
      </c>
      <c r="E138" s="38" t="s">
        <v>114</v>
      </c>
      <c r="F138" s="52">
        <v>2496422.23</v>
      </c>
      <c r="G138" s="79">
        <v>2260630.83</v>
      </c>
    </row>
    <row r="139" spans="1:9" ht="126" x14ac:dyDescent="0.25">
      <c r="A139" s="36">
        <v>125</v>
      </c>
      <c r="B139" s="11" t="s">
        <v>38</v>
      </c>
      <c r="C139" s="11" t="s">
        <v>248</v>
      </c>
      <c r="D139" s="30" t="s">
        <v>67</v>
      </c>
      <c r="E139" s="39" t="s">
        <v>119</v>
      </c>
      <c r="F139" s="19">
        <v>363997.09</v>
      </c>
      <c r="G139" s="47">
        <v>362910.83</v>
      </c>
    </row>
    <row r="140" spans="1:9" ht="94.5" x14ac:dyDescent="0.25">
      <c r="A140" s="36">
        <v>126</v>
      </c>
      <c r="B140" s="11" t="s">
        <v>39</v>
      </c>
      <c r="C140" s="11" t="s">
        <v>249</v>
      </c>
      <c r="D140" s="18" t="s">
        <v>17</v>
      </c>
      <c r="E140" s="39" t="s">
        <v>120</v>
      </c>
      <c r="F140" s="19">
        <v>2492209.36</v>
      </c>
      <c r="G140" s="47">
        <f>466817.54+1955353.62</f>
        <v>2422171.16</v>
      </c>
    </row>
    <row r="141" spans="1:9" ht="94.5" x14ac:dyDescent="0.25">
      <c r="A141" s="36">
        <v>127</v>
      </c>
      <c r="B141" s="11" t="s">
        <v>40</v>
      </c>
      <c r="C141" s="11" t="s">
        <v>250</v>
      </c>
      <c r="D141" s="18" t="s">
        <v>68</v>
      </c>
      <c r="E141" s="39" t="s">
        <v>121</v>
      </c>
      <c r="F141" s="19">
        <v>5048809.87</v>
      </c>
      <c r="G141" s="47">
        <f>1730317.07+2100135.57</f>
        <v>3830452.6399999997</v>
      </c>
    </row>
    <row r="142" spans="1:9" ht="204.75" x14ac:dyDescent="0.25">
      <c r="A142" s="36">
        <v>128</v>
      </c>
      <c r="B142" s="11" t="s">
        <v>41</v>
      </c>
      <c r="C142" s="11" t="s">
        <v>251</v>
      </c>
      <c r="D142" s="18" t="s">
        <v>35</v>
      </c>
      <c r="E142" s="39" t="s">
        <v>122</v>
      </c>
      <c r="F142" s="19">
        <v>2914878.75</v>
      </c>
      <c r="G142" s="47">
        <f>1369301.17+1523997.51</f>
        <v>2893298.6799999997</v>
      </c>
    </row>
    <row r="143" spans="1:9" ht="157.5" x14ac:dyDescent="0.25">
      <c r="A143" s="36">
        <v>129</v>
      </c>
      <c r="B143" s="54" t="s">
        <v>43</v>
      </c>
      <c r="C143" s="11" t="s">
        <v>255</v>
      </c>
      <c r="D143" s="18" t="s">
        <v>69</v>
      </c>
      <c r="E143" s="39" t="s">
        <v>135</v>
      </c>
      <c r="F143" s="19">
        <v>5643679.7199999997</v>
      </c>
      <c r="G143" s="47"/>
    </row>
    <row r="144" spans="1:9" ht="47.25" x14ac:dyDescent="0.25">
      <c r="A144" s="36">
        <v>130</v>
      </c>
      <c r="B144" s="11" t="s">
        <v>44</v>
      </c>
      <c r="C144" s="11" t="s">
        <v>252</v>
      </c>
      <c r="D144" s="18" t="s">
        <v>86</v>
      </c>
      <c r="E144" s="39" t="s">
        <v>123</v>
      </c>
      <c r="F144" s="19">
        <v>448292.56</v>
      </c>
      <c r="G144" s="47">
        <v>439454.7</v>
      </c>
    </row>
    <row r="145" spans="1:8" ht="126" x14ac:dyDescent="0.25">
      <c r="A145" s="36">
        <v>131</v>
      </c>
      <c r="B145" s="11" t="s">
        <v>45</v>
      </c>
      <c r="C145" s="11" t="s">
        <v>253</v>
      </c>
      <c r="D145" s="18" t="s">
        <v>278</v>
      </c>
      <c r="E145" s="39" t="s">
        <v>124</v>
      </c>
      <c r="F145" s="19">
        <v>84480.88</v>
      </c>
      <c r="G145" s="47">
        <v>84480.88</v>
      </c>
    </row>
    <row r="146" spans="1:8" ht="63" x14ac:dyDescent="0.25">
      <c r="A146" s="36">
        <v>132</v>
      </c>
      <c r="B146" s="53" t="s">
        <v>46</v>
      </c>
      <c r="C146" s="40" t="s">
        <v>261</v>
      </c>
      <c r="D146" s="18" t="s">
        <v>70</v>
      </c>
      <c r="E146" s="41" t="s">
        <v>134</v>
      </c>
      <c r="F146" s="19">
        <v>226189.96</v>
      </c>
      <c r="G146" s="57">
        <v>226189.96</v>
      </c>
    </row>
    <row r="147" spans="1:8" ht="110.25" x14ac:dyDescent="0.25">
      <c r="A147" s="36">
        <v>133</v>
      </c>
      <c r="B147" s="11" t="s">
        <v>47</v>
      </c>
      <c r="C147" s="11" t="s">
        <v>254</v>
      </c>
      <c r="D147" s="18" t="s">
        <v>14</v>
      </c>
      <c r="E147" s="39" t="s">
        <v>125</v>
      </c>
      <c r="F147" s="19">
        <v>16227448.33</v>
      </c>
      <c r="G147" s="47">
        <v>7763363.5199999996</v>
      </c>
    </row>
    <row r="148" spans="1:8" ht="110.25" x14ac:dyDescent="0.25">
      <c r="A148" s="36">
        <v>134</v>
      </c>
      <c r="B148" s="11" t="s">
        <v>48</v>
      </c>
      <c r="C148" s="11" t="s">
        <v>255</v>
      </c>
      <c r="D148" s="18" t="s">
        <v>69</v>
      </c>
      <c r="E148" s="39" t="s">
        <v>126</v>
      </c>
      <c r="F148" s="19">
        <v>2908302.87</v>
      </c>
      <c r="G148" s="47">
        <v>1638091.81</v>
      </c>
    </row>
    <row r="149" spans="1:8" ht="157.5" x14ac:dyDescent="0.25">
      <c r="A149" s="36">
        <v>135</v>
      </c>
      <c r="B149" s="11" t="s">
        <v>49</v>
      </c>
      <c r="C149" s="11" t="s">
        <v>255</v>
      </c>
      <c r="D149" s="18" t="s">
        <v>127</v>
      </c>
      <c r="E149" s="39" t="s">
        <v>129</v>
      </c>
      <c r="F149" s="19">
        <v>698120.19</v>
      </c>
      <c r="G149" s="47">
        <v>680072.54</v>
      </c>
    </row>
    <row r="150" spans="1:8" ht="63" x14ac:dyDescent="0.25">
      <c r="A150" s="36">
        <v>136</v>
      </c>
      <c r="B150" s="11" t="s">
        <v>50</v>
      </c>
      <c r="C150" s="11" t="s">
        <v>256</v>
      </c>
      <c r="D150" s="18" t="s">
        <v>35</v>
      </c>
      <c r="E150" s="39" t="s">
        <v>128</v>
      </c>
      <c r="F150" s="19">
        <v>1469142.06</v>
      </c>
      <c r="G150" s="47">
        <v>1334663.3500000001</v>
      </c>
    </row>
    <row r="151" spans="1:8" ht="47.25" x14ac:dyDescent="0.25">
      <c r="A151" s="36">
        <v>137</v>
      </c>
      <c r="B151" s="11" t="s">
        <v>51</v>
      </c>
      <c r="C151" s="11" t="s">
        <v>258</v>
      </c>
      <c r="D151" s="1" t="s">
        <v>7</v>
      </c>
      <c r="E151" s="39" t="s">
        <v>130</v>
      </c>
      <c r="F151" s="19">
        <v>2143879.65</v>
      </c>
      <c r="G151" s="47">
        <v>2094122.44</v>
      </c>
    </row>
    <row r="152" spans="1:8" ht="173.25" x14ac:dyDescent="0.25">
      <c r="A152" s="36">
        <v>138</v>
      </c>
      <c r="B152" s="11" t="s">
        <v>52</v>
      </c>
      <c r="C152" s="11" t="s">
        <v>262</v>
      </c>
      <c r="D152" s="18" t="s">
        <v>278</v>
      </c>
      <c r="E152" s="39" t="s">
        <v>131</v>
      </c>
      <c r="F152" s="19">
        <v>6338961.7999999998</v>
      </c>
      <c r="G152" s="47">
        <v>6189313.3799999999</v>
      </c>
    </row>
    <row r="153" spans="1:8" ht="47.25" x14ac:dyDescent="0.25">
      <c r="A153" s="36">
        <v>139</v>
      </c>
      <c r="B153" s="11" t="s">
        <v>53</v>
      </c>
      <c r="C153" s="11" t="s">
        <v>259</v>
      </c>
      <c r="D153" s="1" t="s">
        <v>277</v>
      </c>
      <c r="E153" s="39" t="s">
        <v>132</v>
      </c>
      <c r="F153" s="19">
        <v>38224000</v>
      </c>
      <c r="G153" s="47">
        <f>18970539.95+14249182.33</f>
        <v>33219722.280000001</v>
      </c>
    </row>
    <row r="154" spans="1:8" ht="47.25" x14ac:dyDescent="0.25">
      <c r="A154" s="36">
        <v>140</v>
      </c>
      <c r="B154" s="11" t="s">
        <v>54</v>
      </c>
      <c r="C154" s="11" t="s">
        <v>257</v>
      </c>
      <c r="D154" s="1" t="s">
        <v>7</v>
      </c>
      <c r="E154" s="39" t="s">
        <v>133</v>
      </c>
      <c r="F154" s="19">
        <v>38482500</v>
      </c>
      <c r="G154" s="47">
        <f>15043528.24+19162374.98</f>
        <v>34205903.219999999</v>
      </c>
    </row>
    <row r="155" spans="1:8" ht="157.5" x14ac:dyDescent="0.25">
      <c r="A155" s="36">
        <v>141</v>
      </c>
      <c r="B155" s="11" t="s">
        <v>55</v>
      </c>
      <c r="C155" s="11" t="s">
        <v>260</v>
      </c>
      <c r="D155" s="18" t="s">
        <v>71</v>
      </c>
      <c r="E155" s="39" t="s">
        <v>60</v>
      </c>
      <c r="F155" s="19">
        <v>359221.43</v>
      </c>
      <c r="G155" s="47">
        <f>130617.51+228334</f>
        <v>358951.51</v>
      </c>
    </row>
    <row r="156" spans="1:8" ht="42.75" customHeight="1" x14ac:dyDescent="0.25">
      <c r="A156" s="36">
        <v>142</v>
      </c>
      <c r="B156" s="25" t="s">
        <v>56</v>
      </c>
      <c r="C156" s="25" t="s">
        <v>263</v>
      </c>
      <c r="D156" s="18" t="s">
        <v>14</v>
      </c>
      <c r="E156" s="4" t="s">
        <v>137</v>
      </c>
      <c r="F156" s="19">
        <v>81802.81</v>
      </c>
      <c r="G156" s="47">
        <v>80806.539999999994</v>
      </c>
    </row>
    <row r="157" spans="1:8" ht="135" x14ac:dyDescent="0.25">
      <c r="A157" s="36">
        <v>143</v>
      </c>
      <c r="B157" s="25" t="s">
        <v>57</v>
      </c>
      <c r="C157" s="25" t="s">
        <v>212</v>
      </c>
      <c r="D157" s="1" t="s">
        <v>7</v>
      </c>
      <c r="E157" s="5" t="s">
        <v>136</v>
      </c>
      <c r="F157" s="19">
        <v>99683.02</v>
      </c>
      <c r="G157" s="47">
        <v>72296.070000000007</v>
      </c>
    </row>
    <row r="158" spans="1:8" ht="105" x14ac:dyDescent="0.25">
      <c r="A158" s="36">
        <v>144</v>
      </c>
      <c r="B158" s="25" t="s">
        <v>58</v>
      </c>
      <c r="C158" s="25" t="s">
        <v>264</v>
      </c>
      <c r="D158" s="18" t="s">
        <v>72</v>
      </c>
      <c r="E158" s="5" t="s">
        <v>140</v>
      </c>
      <c r="F158" s="19">
        <v>3151094.46</v>
      </c>
      <c r="G158" s="47">
        <v>3001594.77</v>
      </c>
    </row>
    <row r="159" spans="1:8" ht="134.25" customHeight="1" x14ac:dyDescent="0.2">
      <c r="A159" s="36">
        <v>145</v>
      </c>
      <c r="B159" s="25" t="s">
        <v>81</v>
      </c>
      <c r="C159" s="25" t="s">
        <v>255</v>
      </c>
      <c r="D159" s="18" t="s">
        <v>69</v>
      </c>
      <c r="E159" s="5" t="s">
        <v>139</v>
      </c>
      <c r="F159" s="19">
        <v>6094051.2199999997</v>
      </c>
      <c r="G159" s="47">
        <f>2743142.25+2080988.78</f>
        <v>4824131.03</v>
      </c>
      <c r="H159" s="72"/>
    </row>
    <row r="160" spans="1:8" ht="60" x14ac:dyDescent="0.25">
      <c r="A160" s="36">
        <v>146</v>
      </c>
      <c r="B160" s="25" t="s">
        <v>82</v>
      </c>
      <c r="C160" s="25" t="s">
        <v>265</v>
      </c>
      <c r="D160" s="18" t="s">
        <v>83</v>
      </c>
      <c r="E160" s="5" t="s">
        <v>84</v>
      </c>
      <c r="F160" s="19">
        <v>653770.26</v>
      </c>
      <c r="G160" s="47"/>
    </row>
    <row r="161" spans="1:7" ht="120" x14ac:dyDescent="0.25">
      <c r="A161" s="36">
        <v>147</v>
      </c>
      <c r="B161" s="25" t="s">
        <v>85</v>
      </c>
      <c r="C161" s="25" t="s">
        <v>267</v>
      </c>
      <c r="D161" s="18" t="s">
        <v>86</v>
      </c>
      <c r="E161" s="5" t="s">
        <v>141</v>
      </c>
      <c r="F161" s="19">
        <v>22934400</v>
      </c>
      <c r="G161" s="47"/>
    </row>
    <row r="162" spans="1:7" ht="120" x14ac:dyDescent="0.25">
      <c r="A162" s="36">
        <v>148</v>
      </c>
      <c r="B162" s="25" t="s">
        <v>87</v>
      </c>
      <c r="C162" s="25" t="s">
        <v>266</v>
      </c>
      <c r="D162" s="18" t="s">
        <v>88</v>
      </c>
      <c r="E162" s="5" t="s">
        <v>142</v>
      </c>
      <c r="F162" s="19">
        <v>388860.62</v>
      </c>
      <c r="G162" s="47">
        <v>388860.62</v>
      </c>
    </row>
    <row r="163" spans="1:7" ht="120" x14ac:dyDescent="0.25">
      <c r="A163" s="36">
        <v>149</v>
      </c>
      <c r="B163" s="25" t="s">
        <v>89</v>
      </c>
      <c r="C163" s="25" t="s">
        <v>268</v>
      </c>
      <c r="D163" s="18" t="s">
        <v>72</v>
      </c>
      <c r="E163" s="5" t="s">
        <v>143</v>
      </c>
      <c r="F163" s="19">
        <v>322933.32</v>
      </c>
      <c r="G163" s="47">
        <v>310764.90000000002</v>
      </c>
    </row>
    <row r="164" spans="1:7" ht="30" x14ac:dyDescent="0.25">
      <c r="A164" s="36">
        <v>150</v>
      </c>
      <c r="B164" s="25" t="s">
        <v>42</v>
      </c>
      <c r="C164" s="25" t="s">
        <v>269</v>
      </c>
      <c r="D164" s="18" t="s">
        <v>14</v>
      </c>
      <c r="E164" s="5" t="s">
        <v>59</v>
      </c>
      <c r="F164" s="19">
        <v>4483644.2699999996</v>
      </c>
      <c r="G164" s="47">
        <v>1462124.57</v>
      </c>
    </row>
    <row r="165" spans="1:7" ht="45" x14ac:dyDescent="0.25">
      <c r="A165" s="36">
        <v>151</v>
      </c>
      <c r="B165" s="25" t="s">
        <v>90</v>
      </c>
      <c r="C165" s="25" t="s">
        <v>255</v>
      </c>
      <c r="D165" s="18" t="s">
        <v>69</v>
      </c>
      <c r="E165" s="5" t="s">
        <v>91</v>
      </c>
      <c r="F165" s="19">
        <v>3670236.01</v>
      </c>
      <c r="G165" s="47">
        <f>1615966.54+2015809.87</f>
        <v>3631776.41</v>
      </c>
    </row>
    <row r="166" spans="1:7" ht="60" x14ac:dyDescent="0.25">
      <c r="A166" s="36">
        <v>152</v>
      </c>
      <c r="B166" s="31" t="s">
        <v>144</v>
      </c>
      <c r="C166" s="31" t="s">
        <v>255</v>
      </c>
      <c r="D166" s="30" t="s">
        <v>69</v>
      </c>
      <c r="E166" s="5" t="s">
        <v>147</v>
      </c>
      <c r="F166" s="19">
        <v>14580364.6</v>
      </c>
      <c r="G166" s="47">
        <v>14224513.99</v>
      </c>
    </row>
    <row r="167" spans="1:7" ht="60" x14ac:dyDescent="0.25">
      <c r="A167" s="36">
        <v>153</v>
      </c>
      <c r="B167" s="18" t="s">
        <v>145</v>
      </c>
      <c r="C167" s="18" t="s">
        <v>234</v>
      </c>
      <c r="D167" s="30" t="s">
        <v>146</v>
      </c>
      <c r="E167" s="5" t="s">
        <v>148</v>
      </c>
      <c r="F167" s="19">
        <v>2181639.62</v>
      </c>
      <c r="G167" s="47"/>
    </row>
    <row r="168" spans="1:7" ht="105" x14ac:dyDescent="0.25">
      <c r="A168" s="36">
        <v>154</v>
      </c>
      <c r="B168" s="18" t="s">
        <v>166</v>
      </c>
      <c r="C168" s="18" t="s">
        <v>255</v>
      </c>
      <c r="D168" s="18" t="s">
        <v>69</v>
      </c>
      <c r="E168" s="42" t="s">
        <v>171</v>
      </c>
      <c r="F168" s="19">
        <v>6611992.5625</v>
      </c>
      <c r="G168" s="47">
        <v>6254296.8700000001</v>
      </c>
    </row>
    <row r="169" spans="1:7" ht="90" x14ac:dyDescent="0.25">
      <c r="A169" s="36">
        <v>155</v>
      </c>
      <c r="B169" s="18" t="s">
        <v>153</v>
      </c>
      <c r="C169" s="18" t="s">
        <v>235</v>
      </c>
      <c r="D169" s="18" t="s">
        <v>278</v>
      </c>
      <c r="E169" s="29" t="s">
        <v>172</v>
      </c>
      <c r="F169" s="19">
        <v>10121143.595000001</v>
      </c>
      <c r="G169" s="47"/>
    </row>
    <row r="170" spans="1:7" ht="135" x14ac:dyDescent="0.25">
      <c r="A170" s="36">
        <v>156</v>
      </c>
      <c r="B170" s="18" t="s">
        <v>167</v>
      </c>
      <c r="C170" s="18" t="s">
        <v>244</v>
      </c>
      <c r="D170" s="18" t="s">
        <v>65</v>
      </c>
      <c r="E170" s="18" t="s">
        <v>173</v>
      </c>
      <c r="F170" s="19">
        <v>14907548.32</v>
      </c>
      <c r="G170" s="47">
        <v>14115789.060000001</v>
      </c>
    </row>
    <row r="171" spans="1:7" ht="105" x14ac:dyDescent="0.25">
      <c r="A171" s="36">
        <v>157</v>
      </c>
      <c r="B171" s="18" t="s">
        <v>168</v>
      </c>
      <c r="C171" s="18" t="s">
        <v>270</v>
      </c>
      <c r="D171" s="1" t="s">
        <v>7</v>
      </c>
      <c r="E171" s="29" t="s">
        <v>174</v>
      </c>
      <c r="F171" s="19">
        <v>755342.55</v>
      </c>
      <c r="G171" s="47">
        <v>733243.6</v>
      </c>
    </row>
    <row r="172" spans="1:7" ht="105" x14ac:dyDescent="0.25">
      <c r="A172" s="36">
        <v>158</v>
      </c>
      <c r="B172" s="18" t="s">
        <v>169</v>
      </c>
      <c r="C172" s="18" t="s">
        <v>271</v>
      </c>
      <c r="D172" s="18" t="s">
        <v>14</v>
      </c>
      <c r="E172" s="18" t="s">
        <v>175</v>
      </c>
      <c r="F172" s="19">
        <v>13596003.5</v>
      </c>
      <c r="G172" s="47"/>
    </row>
    <row r="173" spans="1:7" ht="60" x14ac:dyDescent="0.25">
      <c r="A173" s="36">
        <v>159</v>
      </c>
      <c r="B173" s="18" t="s">
        <v>170</v>
      </c>
      <c r="C173" s="18" t="s">
        <v>272</v>
      </c>
      <c r="D173" s="18" t="s">
        <v>68</v>
      </c>
      <c r="E173" s="18" t="s">
        <v>176</v>
      </c>
      <c r="F173" s="19">
        <v>802084.8</v>
      </c>
      <c r="G173" s="47">
        <v>801396.32</v>
      </c>
    </row>
    <row r="174" spans="1:7" ht="195" x14ac:dyDescent="0.25">
      <c r="A174" s="36">
        <v>160</v>
      </c>
      <c r="B174" s="30" t="s">
        <v>188</v>
      </c>
      <c r="C174" s="30" t="s">
        <v>273</v>
      </c>
      <c r="D174" s="1" t="s">
        <v>7</v>
      </c>
      <c r="E174" s="18" t="s">
        <v>191</v>
      </c>
      <c r="F174" s="19">
        <v>538110.14</v>
      </c>
      <c r="G174" s="47">
        <v>523816.6</v>
      </c>
    </row>
    <row r="175" spans="1:7" ht="75" x14ac:dyDescent="0.25">
      <c r="A175" s="36">
        <v>161</v>
      </c>
      <c r="B175" s="30" t="s">
        <v>189</v>
      </c>
      <c r="C175" s="30" t="s">
        <v>274</v>
      </c>
      <c r="D175" s="18" t="s">
        <v>65</v>
      </c>
      <c r="E175" s="18" t="s">
        <v>192</v>
      </c>
      <c r="F175" s="19">
        <v>2633285.33</v>
      </c>
      <c r="G175" s="51">
        <f>562435.51+1727412.09</f>
        <v>2289847.6</v>
      </c>
    </row>
    <row r="176" spans="1:7" ht="120" x14ac:dyDescent="0.25">
      <c r="A176" s="36">
        <v>162</v>
      </c>
      <c r="B176" s="30" t="s">
        <v>190</v>
      </c>
      <c r="C176" s="30" t="s">
        <v>255</v>
      </c>
      <c r="D176" s="18" t="s">
        <v>69</v>
      </c>
      <c r="E176" s="18" t="s">
        <v>193</v>
      </c>
      <c r="F176" s="19">
        <v>452150.55</v>
      </c>
      <c r="G176" s="58">
        <f>136414.96+302238.36</f>
        <v>438653.31999999995</v>
      </c>
    </row>
    <row r="177" spans="1:62" ht="45" x14ac:dyDescent="0.25">
      <c r="A177" s="36">
        <v>163</v>
      </c>
      <c r="B177" s="30" t="s">
        <v>200</v>
      </c>
      <c r="C177" s="30" t="s">
        <v>275</v>
      </c>
      <c r="D177" s="18" t="s">
        <v>65</v>
      </c>
      <c r="E177" s="18" t="s">
        <v>201</v>
      </c>
      <c r="F177" s="19">
        <v>81344.429999999993</v>
      </c>
      <c r="G177" s="47">
        <v>81344.429999999993</v>
      </c>
    </row>
    <row r="178" spans="1:62" ht="120" x14ac:dyDescent="0.25">
      <c r="A178" s="36">
        <v>164</v>
      </c>
      <c r="B178" s="30" t="s">
        <v>198</v>
      </c>
      <c r="C178" s="30" t="s">
        <v>235</v>
      </c>
      <c r="D178" s="18" t="s">
        <v>278</v>
      </c>
      <c r="E178" s="18" t="s">
        <v>199</v>
      </c>
      <c r="F178" s="19">
        <v>618377.5</v>
      </c>
      <c r="G178" s="47"/>
      <c r="P178" s="49"/>
      <c r="W178" s="50"/>
      <c r="BJ178" s="49"/>
    </row>
    <row r="179" spans="1:62" ht="86.25" customHeight="1" x14ac:dyDescent="0.25">
      <c r="A179" s="36">
        <v>165</v>
      </c>
      <c r="B179" s="30" t="s">
        <v>1349</v>
      </c>
      <c r="C179" s="17" t="s">
        <v>590</v>
      </c>
      <c r="D179" s="18" t="s">
        <v>146</v>
      </c>
      <c r="E179" s="75" t="s">
        <v>1371</v>
      </c>
      <c r="F179" s="19">
        <v>272660</v>
      </c>
      <c r="G179" s="47"/>
      <c r="P179" s="49"/>
      <c r="W179" s="50"/>
      <c r="BJ179" s="49"/>
    </row>
    <row r="180" spans="1:62" ht="48.75" customHeight="1" x14ac:dyDescent="0.25">
      <c r="A180" s="36">
        <v>166</v>
      </c>
      <c r="B180" s="30" t="s">
        <v>1350</v>
      </c>
      <c r="C180" s="17" t="s">
        <v>1374</v>
      </c>
      <c r="D180" s="18" t="s">
        <v>146</v>
      </c>
      <c r="E180" s="75" t="s">
        <v>1375</v>
      </c>
      <c r="F180" s="19">
        <v>222583.56</v>
      </c>
      <c r="G180" s="47"/>
      <c r="P180" s="49"/>
      <c r="W180" s="50"/>
      <c r="BJ180" s="49"/>
    </row>
    <row r="181" spans="1:62" ht="42" customHeight="1" x14ac:dyDescent="0.25">
      <c r="A181" s="36">
        <v>167</v>
      </c>
      <c r="B181" s="30" t="s">
        <v>1351</v>
      </c>
      <c r="C181" s="17" t="s">
        <v>679</v>
      </c>
      <c r="D181" s="18" t="s">
        <v>65</v>
      </c>
      <c r="E181" s="75" t="s">
        <v>1372</v>
      </c>
      <c r="F181" s="19">
        <v>1648715</v>
      </c>
      <c r="G181" s="47"/>
      <c r="P181" s="49"/>
      <c r="W181" s="50"/>
      <c r="BJ181" s="49"/>
    </row>
    <row r="182" spans="1:62" ht="50.25" customHeight="1" x14ac:dyDescent="0.25">
      <c r="A182" s="36">
        <v>168</v>
      </c>
      <c r="B182" s="30" t="s">
        <v>1352</v>
      </c>
      <c r="C182" s="17" t="s">
        <v>69</v>
      </c>
      <c r="D182" s="18" t="s">
        <v>35</v>
      </c>
      <c r="E182" s="75" t="s">
        <v>1373</v>
      </c>
      <c r="F182" s="19">
        <v>22200000</v>
      </c>
      <c r="G182" s="47"/>
      <c r="P182" s="49"/>
      <c r="W182" s="50"/>
      <c r="BJ182" s="49"/>
    </row>
    <row r="183" spans="1:62" ht="28.5" customHeight="1" thickBot="1" x14ac:dyDescent="0.3">
      <c r="A183" s="108" t="s">
        <v>66</v>
      </c>
      <c r="B183" s="109"/>
      <c r="C183" s="109"/>
      <c r="D183" s="109"/>
      <c r="E183" s="110"/>
      <c r="F183" s="43">
        <f>SUM(F138:F182)</f>
        <v>260674358.79750001</v>
      </c>
      <c r="G183" s="86">
        <f>SUM(G138:G182)</f>
        <v>153239050.42999998</v>
      </c>
    </row>
    <row r="184" spans="1:62" ht="30.75" customHeight="1" thickBot="1" x14ac:dyDescent="0.3">
      <c r="A184" s="105" t="s">
        <v>734</v>
      </c>
      <c r="B184" s="106"/>
      <c r="C184" s="106"/>
      <c r="D184" s="106"/>
      <c r="E184" s="107"/>
      <c r="F184" s="44">
        <f>F183+F135+F56</f>
        <v>531304572.06865847</v>
      </c>
      <c r="G184" s="44">
        <f>G183+G135+G56</f>
        <v>213389167.98999998</v>
      </c>
    </row>
    <row r="186" spans="1:62" s="46" customFormat="1" ht="21.75" customHeight="1" x14ac:dyDescent="0.25">
      <c r="A186" s="85"/>
      <c r="B186" s="85"/>
      <c r="C186" s="85"/>
      <c r="D186" s="85"/>
      <c r="E186" s="85"/>
      <c r="F186" s="45"/>
      <c r="G186" s="45"/>
    </row>
  </sheetData>
  <autoFilter ref="A7:G184"/>
  <mergeCells count="10">
    <mergeCell ref="B5:F5"/>
    <mergeCell ref="A9:G9"/>
    <mergeCell ref="A137:G137"/>
    <mergeCell ref="A184:E184"/>
    <mergeCell ref="A183:E183"/>
    <mergeCell ref="A8:G8"/>
    <mergeCell ref="A56:E56"/>
    <mergeCell ref="A136:G136"/>
    <mergeCell ref="A57:G57"/>
    <mergeCell ref="A135:E135"/>
  </mergeCells>
  <pageMargins left="0.22" right="0.26"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33"/>
  <sheetViews>
    <sheetView tabSelected="1" topLeftCell="A71" workbookViewId="0">
      <selection activeCell="G431" sqref="G431"/>
    </sheetView>
  </sheetViews>
  <sheetFormatPr defaultRowHeight="15" x14ac:dyDescent="0.25"/>
  <cols>
    <col min="1" max="1" width="5.42578125" style="12" customWidth="1"/>
    <col min="2" max="2" width="30.7109375" style="12" customWidth="1"/>
    <col min="3" max="3" width="17.5703125" style="12" customWidth="1"/>
    <col min="4" max="4" width="21.5703125" style="12" customWidth="1"/>
    <col min="5" max="5" width="64.140625" style="12" customWidth="1"/>
    <col min="6" max="6" width="16.5703125" style="13" customWidth="1"/>
    <col min="7" max="7" width="15.28515625" style="13" customWidth="1"/>
    <col min="8" max="8" width="15.7109375" style="12" customWidth="1"/>
    <col min="9" max="9" width="12.7109375" style="12" bestFit="1" customWidth="1"/>
    <col min="10" max="64" width="9.140625" style="12"/>
    <col min="65" max="65" width="14" style="12" customWidth="1"/>
    <col min="66" max="16384" width="9.140625" style="12"/>
  </cols>
  <sheetData>
    <row r="1" spans="1:62" ht="15.75" x14ac:dyDescent="0.25">
      <c r="A1" s="2" t="s">
        <v>31</v>
      </c>
    </row>
    <row r="2" spans="1:62" ht="15.75" x14ac:dyDescent="0.25">
      <c r="A2" s="2" t="s">
        <v>1176</v>
      </c>
    </row>
    <row r="3" spans="1:62" ht="15.75" x14ac:dyDescent="0.25">
      <c r="A3" s="3" t="s">
        <v>1348</v>
      </c>
    </row>
    <row r="4" spans="1:62" ht="21" x14ac:dyDescent="0.25">
      <c r="A4" s="3"/>
      <c r="E4" s="14"/>
    </row>
    <row r="5" spans="1:62" ht="21" customHeight="1" x14ac:dyDescent="0.25">
      <c r="A5" s="3"/>
      <c r="B5" s="98" t="s">
        <v>76</v>
      </c>
      <c r="C5" s="98"/>
      <c r="D5" s="98"/>
      <c r="E5" s="98"/>
      <c r="F5" s="98"/>
    </row>
    <row r="6" spans="1:62" ht="15.75" thickBot="1" x14ac:dyDescent="0.3"/>
    <row r="7" spans="1:62" ht="60" customHeight="1" thickBot="1" x14ac:dyDescent="0.3">
      <c r="A7" s="6" t="s">
        <v>30</v>
      </c>
      <c r="B7" s="7" t="s">
        <v>0</v>
      </c>
      <c r="C7" s="7" t="s">
        <v>204</v>
      </c>
      <c r="D7" s="7" t="s">
        <v>1</v>
      </c>
      <c r="E7" s="7" t="s">
        <v>77</v>
      </c>
      <c r="F7" s="8" t="s">
        <v>78</v>
      </c>
      <c r="G7" s="9" t="s">
        <v>79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row>
    <row r="8" spans="1:62" ht="36.75" customHeight="1" x14ac:dyDescent="0.25">
      <c r="A8" s="111" t="s">
        <v>73</v>
      </c>
      <c r="B8" s="112"/>
      <c r="C8" s="112"/>
      <c r="D8" s="112"/>
      <c r="E8" s="112"/>
      <c r="F8" s="112"/>
      <c r="G8" s="113"/>
    </row>
    <row r="9" spans="1:62" ht="36.75" customHeight="1" x14ac:dyDescent="0.25">
      <c r="A9" s="99" t="s">
        <v>576</v>
      </c>
      <c r="B9" s="100"/>
      <c r="C9" s="100"/>
      <c r="D9" s="100"/>
      <c r="E9" s="100"/>
      <c r="F9" s="100"/>
      <c r="G9" s="101"/>
    </row>
    <row r="10" spans="1:62" ht="43.5" customHeight="1" x14ac:dyDescent="0.25">
      <c r="A10" s="16">
        <v>1</v>
      </c>
      <c r="B10" s="17" t="s">
        <v>279</v>
      </c>
      <c r="C10" s="59" t="s">
        <v>578</v>
      </c>
      <c r="D10" s="18" t="s">
        <v>735</v>
      </c>
      <c r="E10" s="18" t="s">
        <v>739</v>
      </c>
      <c r="F10" s="19">
        <v>43686</v>
      </c>
      <c r="G10" s="70"/>
    </row>
    <row r="11" spans="1:62" ht="69" customHeight="1" x14ac:dyDescent="0.25">
      <c r="A11" s="16">
        <v>2</v>
      </c>
      <c r="B11" s="20" t="s">
        <v>280</v>
      </c>
      <c r="C11" s="59" t="s">
        <v>579</v>
      </c>
      <c r="D11" s="18" t="s">
        <v>735</v>
      </c>
      <c r="E11" s="18" t="s">
        <v>740</v>
      </c>
      <c r="F11" s="21">
        <v>11026046.27</v>
      </c>
      <c r="G11" s="70"/>
    </row>
    <row r="12" spans="1:62" ht="56.25" customHeight="1" x14ac:dyDescent="0.25">
      <c r="A12" s="16">
        <v>3</v>
      </c>
      <c r="B12" s="20" t="s">
        <v>281</v>
      </c>
      <c r="C12" s="59" t="s">
        <v>580</v>
      </c>
      <c r="D12" s="18" t="s">
        <v>35</v>
      </c>
      <c r="E12" s="18" t="s">
        <v>741</v>
      </c>
      <c r="F12" s="21">
        <v>38224000</v>
      </c>
      <c r="G12" s="70"/>
    </row>
    <row r="13" spans="1:62" ht="29.25" customHeight="1" x14ac:dyDescent="0.25">
      <c r="A13" s="16">
        <v>4</v>
      </c>
      <c r="B13" s="22" t="s">
        <v>282</v>
      </c>
      <c r="C13" s="59" t="s">
        <v>580</v>
      </c>
      <c r="D13" s="1" t="s">
        <v>35</v>
      </c>
      <c r="E13" s="18" t="s">
        <v>742</v>
      </c>
      <c r="F13" s="23">
        <v>22934400</v>
      </c>
      <c r="G13" s="70"/>
    </row>
    <row r="14" spans="1:62" ht="32.25" customHeight="1" x14ac:dyDescent="0.25">
      <c r="A14" s="16">
        <v>5</v>
      </c>
      <c r="B14" s="22" t="s">
        <v>283</v>
      </c>
      <c r="C14" s="59" t="s">
        <v>581</v>
      </c>
      <c r="D14" s="1" t="s">
        <v>735</v>
      </c>
      <c r="E14" s="18" t="s">
        <v>743</v>
      </c>
      <c r="F14" s="24">
        <v>15460535.470000001</v>
      </c>
      <c r="G14" s="70"/>
    </row>
    <row r="15" spans="1:62" ht="30" customHeight="1" x14ac:dyDescent="0.25">
      <c r="A15" s="16">
        <v>6</v>
      </c>
      <c r="B15" s="25" t="s">
        <v>284</v>
      </c>
      <c r="C15" s="59" t="s">
        <v>582</v>
      </c>
      <c r="D15" s="1" t="s">
        <v>182</v>
      </c>
      <c r="E15" s="18" t="s">
        <v>744</v>
      </c>
      <c r="F15" s="24">
        <v>6096546.8499999996</v>
      </c>
      <c r="G15" s="47">
        <v>2898013.83</v>
      </c>
    </row>
    <row r="16" spans="1:62" ht="30" customHeight="1" x14ac:dyDescent="0.25">
      <c r="A16" s="16">
        <v>7</v>
      </c>
      <c r="B16" s="22" t="s">
        <v>285</v>
      </c>
      <c r="C16" s="59" t="s">
        <v>583</v>
      </c>
      <c r="D16" s="1" t="s">
        <v>65</v>
      </c>
      <c r="E16" s="18" t="s">
        <v>745</v>
      </c>
      <c r="F16" s="24">
        <v>21353529.329999998</v>
      </c>
      <c r="G16" s="70"/>
    </row>
    <row r="17" spans="1:60" ht="36" customHeight="1" x14ac:dyDescent="0.25">
      <c r="A17" s="16">
        <v>8</v>
      </c>
      <c r="B17" s="25" t="s">
        <v>286</v>
      </c>
      <c r="C17" s="59" t="s">
        <v>244</v>
      </c>
      <c r="D17" s="1" t="s">
        <v>65</v>
      </c>
      <c r="E17" s="18" t="s">
        <v>746</v>
      </c>
      <c r="F17" s="24">
        <v>10844823.67</v>
      </c>
      <c r="G17" s="70"/>
    </row>
    <row r="18" spans="1:60" ht="42" customHeight="1" x14ac:dyDescent="0.25">
      <c r="A18" s="16">
        <v>9</v>
      </c>
      <c r="B18" s="20" t="s">
        <v>195</v>
      </c>
      <c r="C18" s="59" t="s">
        <v>584</v>
      </c>
      <c r="D18" s="18" t="s">
        <v>71</v>
      </c>
      <c r="E18" s="18" t="s">
        <v>747</v>
      </c>
      <c r="F18" s="21">
        <v>18739713.59</v>
      </c>
      <c r="G18" s="70"/>
    </row>
    <row r="19" spans="1:60" ht="32.25" customHeight="1" x14ac:dyDescent="0.25">
      <c r="A19" s="16">
        <v>10</v>
      </c>
      <c r="B19" s="26" t="s">
        <v>287</v>
      </c>
      <c r="C19" s="59" t="s">
        <v>243</v>
      </c>
      <c r="D19" s="18" t="s">
        <v>182</v>
      </c>
      <c r="E19" s="18" t="s">
        <v>748</v>
      </c>
      <c r="F19" s="21">
        <v>11969458.050000001</v>
      </c>
      <c r="G19" s="47">
        <f>5867061.53+15204.99</f>
        <v>5882266.5200000005</v>
      </c>
    </row>
    <row r="20" spans="1:60" ht="42" customHeight="1" x14ac:dyDescent="0.25">
      <c r="A20" s="16">
        <v>11</v>
      </c>
      <c r="B20" s="20" t="s">
        <v>288</v>
      </c>
      <c r="C20" s="59" t="s">
        <v>585</v>
      </c>
      <c r="D20" s="18" t="s">
        <v>17</v>
      </c>
      <c r="E20" s="18" t="s">
        <v>749</v>
      </c>
      <c r="F20" s="21">
        <v>1346899.34</v>
      </c>
      <c r="G20" s="70"/>
    </row>
    <row r="21" spans="1:60" ht="43.5" customHeight="1" x14ac:dyDescent="0.25">
      <c r="A21" s="16">
        <v>12</v>
      </c>
      <c r="B21" s="25" t="s">
        <v>289</v>
      </c>
      <c r="C21" s="59" t="s">
        <v>586</v>
      </c>
      <c r="D21" s="18" t="s">
        <v>71</v>
      </c>
      <c r="E21" s="18" t="s">
        <v>750</v>
      </c>
      <c r="F21" s="21">
        <v>12636357.41</v>
      </c>
      <c r="G21" s="70"/>
    </row>
    <row r="22" spans="1:60" ht="30" customHeight="1" x14ac:dyDescent="0.25">
      <c r="A22" s="16">
        <v>13</v>
      </c>
      <c r="B22" s="26" t="s">
        <v>290</v>
      </c>
      <c r="C22" s="59" t="s">
        <v>587</v>
      </c>
      <c r="D22" s="18" t="s">
        <v>19</v>
      </c>
      <c r="E22" s="18" t="s">
        <v>751</v>
      </c>
      <c r="F22" s="21">
        <v>1052030.3400000001</v>
      </c>
      <c r="G22" s="47">
        <v>526015.17000000004</v>
      </c>
    </row>
    <row r="23" spans="1:60" ht="36.75" customHeight="1" x14ac:dyDescent="0.25">
      <c r="A23" s="16">
        <v>14</v>
      </c>
      <c r="B23" s="26" t="s">
        <v>291</v>
      </c>
      <c r="C23" s="59" t="s">
        <v>588</v>
      </c>
      <c r="D23" s="18" t="s">
        <v>736</v>
      </c>
      <c r="E23" s="18" t="s">
        <v>752</v>
      </c>
      <c r="F23" s="21">
        <v>1808888.03</v>
      </c>
      <c r="G23" s="47">
        <f>456914</f>
        <v>456914</v>
      </c>
    </row>
    <row r="24" spans="1:60" ht="31.5" customHeight="1" x14ac:dyDescent="0.25">
      <c r="A24" s="16">
        <v>15</v>
      </c>
      <c r="B24" s="26" t="s">
        <v>292</v>
      </c>
      <c r="C24" s="59" t="s">
        <v>270</v>
      </c>
      <c r="D24" s="18" t="s">
        <v>7</v>
      </c>
      <c r="E24" s="18" t="s">
        <v>753</v>
      </c>
      <c r="F24" s="27">
        <v>627316.38</v>
      </c>
      <c r="G24" s="70"/>
    </row>
    <row r="25" spans="1:60" ht="36.75" customHeight="1" x14ac:dyDescent="0.25">
      <c r="A25" s="16">
        <v>16</v>
      </c>
      <c r="B25" s="20" t="s">
        <v>293</v>
      </c>
      <c r="C25" s="59" t="s">
        <v>589</v>
      </c>
      <c r="D25" s="18" t="s">
        <v>7</v>
      </c>
      <c r="E25" s="18" t="s">
        <v>754</v>
      </c>
      <c r="F25" s="21">
        <v>22934400</v>
      </c>
      <c r="G25" s="70"/>
    </row>
    <row r="26" spans="1:60" ht="30" customHeight="1" x14ac:dyDescent="0.25">
      <c r="A26" s="16">
        <v>17</v>
      </c>
      <c r="B26" s="20" t="s">
        <v>294</v>
      </c>
      <c r="C26" s="59" t="s">
        <v>242</v>
      </c>
      <c r="D26" s="18" t="s">
        <v>146</v>
      </c>
      <c r="E26" s="18" t="s">
        <v>755</v>
      </c>
      <c r="F26" s="21">
        <v>8049957.0800000001</v>
      </c>
      <c r="G26" s="70"/>
    </row>
    <row r="27" spans="1:60" ht="30.75" customHeight="1" x14ac:dyDescent="0.25">
      <c r="A27" s="16">
        <v>18</v>
      </c>
      <c r="B27" s="20" t="s">
        <v>295</v>
      </c>
      <c r="C27" s="59" t="s">
        <v>590</v>
      </c>
      <c r="D27" s="18" t="s">
        <v>146</v>
      </c>
      <c r="E27" s="18" t="s">
        <v>756</v>
      </c>
      <c r="F27" s="21">
        <v>2550608.7599999998</v>
      </c>
      <c r="G27" s="70"/>
      <c r="N27" s="49"/>
      <c r="U27" s="50"/>
      <c r="BH27" s="49"/>
    </row>
    <row r="28" spans="1:60" ht="35.25" customHeight="1" x14ac:dyDescent="0.25">
      <c r="A28" s="16">
        <v>19</v>
      </c>
      <c r="B28" s="20" t="s">
        <v>296</v>
      </c>
      <c r="C28" s="59" t="s">
        <v>591</v>
      </c>
      <c r="D28" s="18" t="s">
        <v>67</v>
      </c>
      <c r="E28" s="18" t="s">
        <v>757</v>
      </c>
      <c r="F28" s="21">
        <v>1121029.3999999999</v>
      </c>
      <c r="G28" s="70"/>
    </row>
    <row r="29" spans="1:60" ht="30" customHeight="1" x14ac:dyDescent="0.25">
      <c r="A29" s="16">
        <v>20</v>
      </c>
      <c r="B29" s="20" t="s">
        <v>297</v>
      </c>
      <c r="C29" s="59" t="s">
        <v>592</v>
      </c>
      <c r="D29" s="18" t="s">
        <v>14</v>
      </c>
      <c r="E29" s="18" t="s">
        <v>758</v>
      </c>
      <c r="F29" s="21">
        <v>1380380.81</v>
      </c>
      <c r="G29" s="70"/>
    </row>
    <row r="30" spans="1:60" ht="34.5" customHeight="1" x14ac:dyDescent="0.25">
      <c r="A30" s="16">
        <v>21</v>
      </c>
      <c r="B30" s="20" t="s">
        <v>298</v>
      </c>
      <c r="C30" s="59" t="s">
        <v>593</v>
      </c>
      <c r="D30" s="18" t="s">
        <v>65</v>
      </c>
      <c r="E30" s="18" t="s">
        <v>759</v>
      </c>
      <c r="F30" s="21">
        <v>1831319.68</v>
      </c>
      <c r="G30" s="70"/>
    </row>
    <row r="31" spans="1:60" ht="42" customHeight="1" x14ac:dyDescent="0.25">
      <c r="A31" s="16">
        <v>22</v>
      </c>
      <c r="B31" s="20" t="s">
        <v>299</v>
      </c>
      <c r="C31" s="59" t="s">
        <v>587</v>
      </c>
      <c r="D31" s="18" t="s">
        <v>19</v>
      </c>
      <c r="E31" s="18" t="s">
        <v>760</v>
      </c>
      <c r="F31" s="21">
        <v>1994878.64</v>
      </c>
      <c r="G31" s="70"/>
    </row>
    <row r="32" spans="1:60" ht="30" customHeight="1" x14ac:dyDescent="0.25">
      <c r="A32" s="16">
        <v>23</v>
      </c>
      <c r="B32" s="20" t="s">
        <v>300</v>
      </c>
      <c r="C32" s="59" t="s">
        <v>594</v>
      </c>
      <c r="D32" s="18" t="s">
        <v>68</v>
      </c>
      <c r="E32" s="18" t="s">
        <v>761</v>
      </c>
      <c r="F32" s="21">
        <v>1612613.04</v>
      </c>
      <c r="G32" s="47">
        <v>645390</v>
      </c>
    </row>
    <row r="33" spans="1:7" ht="31.5" customHeight="1" x14ac:dyDescent="0.25">
      <c r="A33" s="16">
        <v>24</v>
      </c>
      <c r="B33" s="20" t="s">
        <v>301</v>
      </c>
      <c r="C33" s="59" t="s">
        <v>595</v>
      </c>
      <c r="D33" s="18" t="s">
        <v>67</v>
      </c>
      <c r="E33" s="18" t="s">
        <v>762</v>
      </c>
      <c r="F33" s="21">
        <v>309812.45</v>
      </c>
      <c r="G33" s="47">
        <v>208911.95</v>
      </c>
    </row>
    <row r="34" spans="1:7" ht="36.75" customHeight="1" x14ac:dyDescent="0.25">
      <c r="A34" s="16">
        <v>25</v>
      </c>
      <c r="B34" s="26" t="s">
        <v>302</v>
      </c>
      <c r="C34" s="59" t="s">
        <v>596</v>
      </c>
      <c r="D34" s="18" t="s">
        <v>737</v>
      </c>
      <c r="E34" s="18" t="s">
        <v>763</v>
      </c>
      <c r="F34" s="21">
        <v>197116.13</v>
      </c>
      <c r="G34" s="70"/>
    </row>
    <row r="35" spans="1:7" ht="31.5" customHeight="1" x14ac:dyDescent="0.25">
      <c r="A35" s="16">
        <v>26</v>
      </c>
      <c r="B35" s="28" t="s">
        <v>303</v>
      </c>
      <c r="C35" s="59" t="s">
        <v>597</v>
      </c>
      <c r="D35" s="5" t="s">
        <v>71</v>
      </c>
      <c r="E35" s="18" t="s">
        <v>764</v>
      </c>
      <c r="F35" s="21">
        <v>1643049</v>
      </c>
      <c r="G35" s="70"/>
    </row>
    <row r="36" spans="1:7" ht="30.75" customHeight="1" x14ac:dyDescent="0.25">
      <c r="A36" s="16">
        <v>27</v>
      </c>
      <c r="B36" s="28" t="s">
        <v>304</v>
      </c>
      <c r="C36" s="59" t="s">
        <v>233</v>
      </c>
      <c r="D36" s="5" t="s">
        <v>7</v>
      </c>
      <c r="E36" s="18" t="s">
        <v>765</v>
      </c>
      <c r="F36" s="21">
        <v>3750318.18</v>
      </c>
      <c r="G36" s="47">
        <v>1319625.58</v>
      </c>
    </row>
    <row r="37" spans="1:7" ht="221.25" customHeight="1" x14ac:dyDescent="0.25">
      <c r="A37" s="16">
        <v>28</v>
      </c>
      <c r="B37" s="28" t="s">
        <v>305</v>
      </c>
      <c r="C37" s="59" t="s">
        <v>598</v>
      </c>
      <c r="D37" s="5" t="s">
        <v>71</v>
      </c>
      <c r="E37" s="18" t="s">
        <v>766</v>
      </c>
      <c r="F37" s="21">
        <v>11914108.26</v>
      </c>
      <c r="G37" s="47">
        <v>3102912.54</v>
      </c>
    </row>
    <row r="38" spans="1:7" ht="49.5" customHeight="1" x14ac:dyDescent="0.25">
      <c r="A38" s="16">
        <v>29</v>
      </c>
      <c r="B38" s="28" t="s">
        <v>306</v>
      </c>
      <c r="C38" s="59" t="s">
        <v>599</v>
      </c>
      <c r="D38" s="5" t="s">
        <v>86</v>
      </c>
      <c r="E38" s="18" t="s">
        <v>767</v>
      </c>
      <c r="F38" s="21">
        <v>91277.28</v>
      </c>
      <c r="G38" s="70"/>
    </row>
    <row r="39" spans="1:7" ht="39.75" customHeight="1" x14ac:dyDescent="0.25">
      <c r="A39" s="16">
        <v>30</v>
      </c>
      <c r="B39" s="28" t="s">
        <v>307</v>
      </c>
      <c r="C39" s="59" t="s">
        <v>600</v>
      </c>
      <c r="D39" s="5" t="s">
        <v>7</v>
      </c>
      <c r="E39" s="18" t="s">
        <v>768</v>
      </c>
      <c r="F39" s="21">
        <v>3573549.36</v>
      </c>
      <c r="G39" s="70"/>
    </row>
    <row r="40" spans="1:7" ht="30" customHeight="1" x14ac:dyDescent="0.25">
      <c r="A40" s="16">
        <v>31</v>
      </c>
      <c r="B40" s="18" t="s">
        <v>308</v>
      </c>
      <c r="C40" s="59" t="s">
        <v>601</v>
      </c>
      <c r="D40" s="18" t="s">
        <v>7</v>
      </c>
      <c r="E40" s="18" t="s">
        <v>769</v>
      </c>
      <c r="F40" s="21">
        <v>6733767.0300000003</v>
      </c>
      <c r="G40" s="70"/>
    </row>
    <row r="41" spans="1:7" ht="36.75" customHeight="1" x14ac:dyDescent="0.25">
      <c r="A41" s="16">
        <v>32</v>
      </c>
      <c r="B41" s="18" t="s">
        <v>309</v>
      </c>
      <c r="C41" s="59" t="s">
        <v>602</v>
      </c>
      <c r="D41" s="29" t="s">
        <v>7</v>
      </c>
      <c r="E41" s="18" t="s">
        <v>770</v>
      </c>
      <c r="F41" s="21">
        <v>3155712.68</v>
      </c>
      <c r="G41" s="47">
        <v>1514998.91</v>
      </c>
    </row>
    <row r="42" spans="1:7" ht="30" customHeight="1" x14ac:dyDescent="0.25">
      <c r="A42" s="16">
        <v>33</v>
      </c>
      <c r="B42" s="18" t="s">
        <v>310</v>
      </c>
      <c r="C42" s="59" t="s">
        <v>595</v>
      </c>
      <c r="D42" s="29" t="s">
        <v>67</v>
      </c>
      <c r="E42" s="18" t="s">
        <v>771</v>
      </c>
      <c r="F42" s="21">
        <v>2858503.49</v>
      </c>
      <c r="G42" s="70"/>
    </row>
    <row r="43" spans="1:7" ht="30" customHeight="1" x14ac:dyDescent="0.25">
      <c r="A43" s="16">
        <v>34</v>
      </c>
      <c r="B43" s="18" t="s">
        <v>311</v>
      </c>
      <c r="C43" s="59" t="s">
        <v>603</v>
      </c>
      <c r="D43" s="29" t="s">
        <v>7</v>
      </c>
      <c r="E43" s="18" t="s">
        <v>772</v>
      </c>
      <c r="F43" s="21">
        <v>407349.59</v>
      </c>
      <c r="G43" s="70"/>
    </row>
    <row r="44" spans="1:7" ht="49.5" customHeight="1" x14ac:dyDescent="0.25">
      <c r="A44" s="16">
        <v>35</v>
      </c>
      <c r="B44" s="18" t="s">
        <v>312</v>
      </c>
      <c r="C44" s="59" t="s">
        <v>597</v>
      </c>
      <c r="D44" s="18" t="s">
        <v>71</v>
      </c>
      <c r="E44" s="18" t="s">
        <v>773</v>
      </c>
      <c r="F44" s="21">
        <v>1354252.16</v>
      </c>
      <c r="G44" s="70"/>
    </row>
    <row r="45" spans="1:7" ht="30" customHeight="1" x14ac:dyDescent="0.25">
      <c r="A45" s="16">
        <v>36</v>
      </c>
      <c r="B45" s="30" t="s">
        <v>313</v>
      </c>
      <c r="C45" s="59" t="s">
        <v>589</v>
      </c>
      <c r="D45" s="18" t="s">
        <v>7</v>
      </c>
      <c r="E45" s="18" t="s">
        <v>774</v>
      </c>
      <c r="F45" s="21">
        <v>638664.6</v>
      </c>
      <c r="G45" s="70"/>
    </row>
    <row r="46" spans="1:7" ht="30" customHeight="1" x14ac:dyDescent="0.25">
      <c r="A46" s="16">
        <v>37</v>
      </c>
      <c r="B46" s="64" t="s">
        <v>314</v>
      </c>
      <c r="C46" s="59" t="s">
        <v>235</v>
      </c>
      <c r="D46" s="18" t="s">
        <v>278</v>
      </c>
      <c r="E46" s="18" t="s">
        <v>775</v>
      </c>
      <c r="F46" s="21">
        <v>12594430.949999999</v>
      </c>
      <c r="G46" s="70"/>
    </row>
    <row r="47" spans="1:7" ht="45.75" customHeight="1" x14ac:dyDescent="0.25">
      <c r="A47" s="16">
        <v>38</v>
      </c>
      <c r="B47" s="18" t="s">
        <v>315</v>
      </c>
      <c r="C47" s="59" t="s">
        <v>604</v>
      </c>
      <c r="D47" s="18" t="s">
        <v>737</v>
      </c>
      <c r="E47" s="18" t="s">
        <v>776</v>
      </c>
      <c r="F47" s="21">
        <v>556425.23</v>
      </c>
      <c r="G47" s="47">
        <v>36799</v>
      </c>
    </row>
    <row r="48" spans="1:7" ht="30" customHeight="1" x14ac:dyDescent="0.25">
      <c r="A48" s="16">
        <v>39</v>
      </c>
      <c r="B48" s="30" t="s">
        <v>316</v>
      </c>
      <c r="C48" s="59" t="s">
        <v>605</v>
      </c>
      <c r="D48" s="18" t="s">
        <v>14</v>
      </c>
      <c r="E48" s="18" t="s">
        <v>777</v>
      </c>
      <c r="F48" s="21">
        <v>469880.4</v>
      </c>
      <c r="G48" s="70"/>
    </row>
    <row r="49" spans="1:7" ht="28.5" customHeight="1" x14ac:dyDescent="0.25">
      <c r="A49" s="16">
        <v>40</v>
      </c>
      <c r="B49" s="18" t="s">
        <v>317</v>
      </c>
      <c r="C49" s="59" t="s">
        <v>592</v>
      </c>
      <c r="D49" s="18" t="s">
        <v>14</v>
      </c>
      <c r="E49" s="18" t="s">
        <v>778</v>
      </c>
      <c r="F49" s="21">
        <v>276292.09999999998</v>
      </c>
      <c r="G49" s="70"/>
    </row>
    <row r="50" spans="1:7" ht="30" customHeight="1" x14ac:dyDescent="0.25">
      <c r="A50" s="16">
        <v>41</v>
      </c>
      <c r="B50" s="30" t="s">
        <v>318</v>
      </c>
      <c r="C50" s="59" t="s">
        <v>606</v>
      </c>
      <c r="D50" s="18" t="s">
        <v>737</v>
      </c>
      <c r="E50" s="18" t="s">
        <v>779</v>
      </c>
      <c r="F50" s="21">
        <v>2606574.91</v>
      </c>
      <c r="G50" s="70"/>
    </row>
    <row r="51" spans="1:7" ht="30" customHeight="1" x14ac:dyDescent="0.25">
      <c r="A51" s="16">
        <v>42</v>
      </c>
      <c r="B51" s="30" t="s">
        <v>319</v>
      </c>
      <c r="C51" s="59" t="s">
        <v>607</v>
      </c>
      <c r="D51" s="18" t="s">
        <v>737</v>
      </c>
      <c r="E51" s="18" t="s">
        <v>780</v>
      </c>
      <c r="F51" s="21">
        <v>1623983.52</v>
      </c>
      <c r="G51" s="70"/>
    </row>
    <row r="52" spans="1:7" ht="30" customHeight="1" x14ac:dyDescent="0.25">
      <c r="A52" s="16">
        <v>43</v>
      </c>
      <c r="B52" s="33" t="s">
        <v>320</v>
      </c>
      <c r="C52" s="59" t="s">
        <v>605</v>
      </c>
      <c r="D52" s="18" t="s">
        <v>14</v>
      </c>
      <c r="E52" s="18" t="s">
        <v>781</v>
      </c>
      <c r="F52" s="21">
        <v>442046.5</v>
      </c>
      <c r="G52" s="47">
        <v>442046.5</v>
      </c>
    </row>
    <row r="53" spans="1:7" ht="30" customHeight="1" x14ac:dyDescent="0.25">
      <c r="A53" s="16">
        <v>44</v>
      </c>
      <c r="B53" s="33" t="s">
        <v>321</v>
      </c>
      <c r="C53" s="59" t="s">
        <v>608</v>
      </c>
      <c r="D53" s="18" t="s">
        <v>19</v>
      </c>
      <c r="E53" s="18" t="s">
        <v>782</v>
      </c>
      <c r="F53" s="21">
        <v>807297.21</v>
      </c>
      <c r="G53" s="47">
        <v>790611.84</v>
      </c>
    </row>
    <row r="54" spans="1:7" ht="30" customHeight="1" x14ac:dyDescent="0.25">
      <c r="A54" s="16">
        <v>45</v>
      </c>
      <c r="B54" s="33" t="s">
        <v>322</v>
      </c>
      <c r="C54" s="59" t="s">
        <v>255</v>
      </c>
      <c r="D54" s="18" t="s">
        <v>69</v>
      </c>
      <c r="E54" s="18" t="s">
        <v>783</v>
      </c>
      <c r="F54" s="21">
        <v>1506324.56</v>
      </c>
      <c r="G54" s="47">
        <v>531299.54</v>
      </c>
    </row>
    <row r="55" spans="1:7" ht="30" customHeight="1" x14ac:dyDescent="0.25">
      <c r="A55" s="16">
        <v>46</v>
      </c>
      <c r="B55" s="33" t="s">
        <v>323</v>
      </c>
      <c r="C55" s="59" t="s">
        <v>605</v>
      </c>
      <c r="D55" s="18" t="s">
        <v>14</v>
      </c>
      <c r="E55" s="18" t="s">
        <v>784</v>
      </c>
      <c r="F55" s="21">
        <v>624889.14</v>
      </c>
      <c r="G55" s="47">
        <v>624889.14</v>
      </c>
    </row>
    <row r="56" spans="1:7" ht="30" customHeight="1" x14ac:dyDescent="0.25">
      <c r="A56" s="16">
        <v>47</v>
      </c>
      <c r="B56" s="40" t="s">
        <v>324</v>
      </c>
      <c r="C56" s="59" t="s">
        <v>259</v>
      </c>
      <c r="D56" s="41" t="s">
        <v>738</v>
      </c>
      <c r="E56" s="18" t="s">
        <v>759</v>
      </c>
      <c r="F56" s="52">
        <v>3103759.33</v>
      </c>
      <c r="G56" s="70"/>
    </row>
    <row r="57" spans="1:7" ht="30" customHeight="1" x14ac:dyDescent="0.25">
      <c r="A57" s="16">
        <v>48</v>
      </c>
      <c r="B57" s="11" t="s">
        <v>325</v>
      </c>
      <c r="C57" s="59" t="s">
        <v>609</v>
      </c>
      <c r="D57" s="39" t="s">
        <v>35</v>
      </c>
      <c r="E57" s="18" t="s">
        <v>785</v>
      </c>
      <c r="F57" s="19">
        <v>1034908.67</v>
      </c>
      <c r="G57" s="70"/>
    </row>
    <row r="58" spans="1:7" ht="30" customHeight="1" x14ac:dyDescent="0.25">
      <c r="A58" s="16">
        <v>49</v>
      </c>
      <c r="B58" s="11" t="s">
        <v>326</v>
      </c>
      <c r="C58" s="59" t="s">
        <v>610</v>
      </c>
      <c r="D58" s="39" t="s">
        <v>737</v>
      </c>
      <c r="E58" s="18" t="s">
        <v>786</v>
      </c>
      <c r="F58" s="19">
        <v>2551946.2000000002</v>
      </c>
      <c r="G58" s="70"/>
    </row>
    <row r="59" spans="1:7" ht="30" customHeight="1" x14ac:dyDescent="0.25">
      <c r="A59" s="16">
        <v>50</v>
      </c>
      <c r="B59" s="11" t="s">
        <v>327</v>
      </c>
      <c r="C59" s="59" t="s">
        <v>611</v>
      </c>
      <c r="D59" s="39" t="s">
        <v>146</v>
      </c>
      <c r="E59" s="18" t="s">
        <v>787</v>
      </c>
      <c r="F59" s="19">
        <v>764593.14</v>
      </c>
      <c r="G59" s="70"/>
    </row>
    <row r="60" spans="1:7" ht="30" customHeight="1" x14ac:dyDescent="0.25">
      <c r="A60" s="16">
        <v>51</v>
      </c>
      <c r="B60" s="11" t="s">
        <v>328</v>
      </c>
      <c r="C60" s="59" t="s">
        <v>611</v>
      </c>
      <c r="D60" s="39" t="s">
        <v>146</v>
      </c>
      <c r="E60" s="18" t="s">
        <v>788</v>
      </c>
      <c r="F60" s="19">
        <v>5422257.9400000004</v>
      </c>
      <c r="G60" s="47">
        <v>2331781.5699999998</v>
      </c>
    </row>
    <row r="61" spans="1:7" ht="30" customHeight="1" x14ac:dyDescent="0.25">
      <c r="A61" s="16">
        <v>52</v>
      </c>
      <c r="B61" s="11" t="s">
        <v>329</v>
      </c>
      <c r="C61" s="59" t="s">
        <v>612</v>
      </c>
      <c r="D61" s="39" t="s">
        <v>738</v>
      </c>
      <c r="E61" s="18" t="s">
        <v>789</v>
      </c>
      <c r="F61" s="19">
        <v>132989.5</v>
      </c>
      <c r="G61" s="70"/>
    </row>
    <row r="62" spans="1:7" ht="30" customHeight="1" x14ac:dyDescent="0.25">
      <c r="A62" s="16">
        <v>53</v>
      </c>
      <c r="B62" s="54" t="s">
        <v>330</v>
      </c>
      <c r="C62" s="59" t="s">
        <v>606</v>
      </c>
      <c r="D62" s="39" t="s">
        <v>737</v>
      </c>
      <c r="E62" s="18" t="s">
        <v>790</v>
      </c>
      <c r="F62" s="19">
        <v>2552608.41</v>
      </c>
      <c r="G62" s="70"/>
    </row>
    <row r="63" spans="1:7" ht="30" customHeight="1" x14ac:dyDescent="0.25">
      <c r="A63" s="16">
        <v>54</v>
      </c>
      <c r="B63" s="11" t="s">
        <v>331</v>
      </c>
      <c r="C63" s="59" t="s">
        <v>613</v>
      </c>
      <c r="D63" s="39" t="s">
        <v>738</v>
      </c>
      <c r="E63" s="18" t="s">
        <v>791</v>
      </c>
      <c r="F63" s="19">
        <v>2055187.64</v>
      </c>
      <c r="G63" s="70"/>
    </row>
    <row r="64" spans="1:7" ht="30" customHeight="1" x14ac:dyDescent="0.25">
      <c r="A64" s="16">
        <v>55</v>
      </c>
      <c r="B64" s="11" t="s">
        <v>332</v>
      </c>
      <c r="C64" s="59" t="s">
        <v>614</v>
      </c>
      <c r="D64" s="39" t="s">
        <v>19</v>
      </c>
      <c r="E64" s="18" t="s">
        <v>792</v>
      </c>
      <c r="F64" s="19">
        <v>346714.48</v>
      </c>
      <c r="G64" s="70"/>
    </row>
    <row r="65" spans="1:7" ht="30" customHeight="1" x14ac:dyDescent="0.25">
      <c r="A65" s="16">
        <v>56</v>
      </c>
      <c r="B65" s="53" t="s">
        <v>333</v>
      </c>
      <c r="C65" s="59" t="s">
        <v>615</v>
      </c>
      <c r="D65" s="41" t="s">
        <v>14</v>
      </c>
      <c r="E65" s="18" t="s">
        <v>793</v>
      </c>
      <c r="F65" s="19">
        <v>310926.7</v>
      </c>
      <c r="G65" s="47">
        <v>293401.7</v>
      </c>
    </row>
    <row r="66" spans="1:7" ht="30" customHeight="1" x14ac:dyDescent="0.25">
      <c r="A66" s="16">
        <v>57</v>
      </c>
      <c r="B66" s="11" t="s">
        <v>334</v>
      </c>
      <c r="C66" s="59" t="s">
        <v>616</v>
      </c>
      <c r="D66" s="39" t="s">
        <v>17</v>
      </c>
      <c r="E66" s="18" t="s">
        <v>794</v>
      </c>
      <c r="F66" s="19">
        <v>1453115.89</v>
      </c>
      <c r="G66" s="70"/>
    </row>
    <row r="67" spans="1:7" ht="42.75" customHeight="1" x14ac:dyDescent="0.25">
      <c r="A67" s="16">
        <v>58</v>
      </c>
      <c r="B67" s="11" t="s">
        <v>335</v>
      </c>
      <c r="C67" s="59" t="s">
        <v>617</v>
      </c>
      <c r="D67" s="39" t="s">
        <v>182</v>
      </c>
      <c r="E67" s="18" t="s">
        <v>795</v>
      </c>
      <c r="F67" s="19">
        <v>138129.60999999999</v>
      </c>
      <c r="G67" s="47">
        <f>10338.02+82263.59</f>
        <v>92601.61</v>
      </c>
    </row>
    <row r="68" spans="1:7" ht="30" customHeight="1" x14ac:dyDescent="0.25">
      <c r="A68" s="16">
        <v>59</v>
      </c>
      <c r="B68" s="11" t="s">
        <v>336</v>
      </c>
      <c r="C68" s="59" t="s">
        <v>618</v>
      </c>
      <c r="D68" s="39" t="s">
        <v>7</v>
      </c>
      <c r="E68" s="18" t="s">
        <v>796</v>
      </c>
      <c r="F68" s="19">
        <v>197960.04</v>
      </c>
      <c r="G68" s="70"/>
    </row>
    <row r="69" spans="1:7" ht="30" customHeight="1" x14ac:dyDescent="0.25">
      <c r="A69" s="16">
        <v>60</v>
      </c>
      <c r="B69" s="11" t="s">
        <v>337</v>
      </c>
      <c r="C69" s="59" t="s">
        <v>619</v>
      </c>
      <c r="D69" s="39" t="s">
        <v>19</v>
      </c>
      <c r="E69" s="18" t="s">
        <v>797</v>
      </c>
      <c r="F69" s="19">
        <v>1282994.3400000001</v>
      </c>
      <c r="G69" s="47">
        <v>641497</v>
      </c>
    </row>
    <row r="70" spans="1:7" ht="30" customHeight="1" x14ac:dyDescent="0.25">
      <c r="A70" s="16">
        <v>61</v>
      </c>
      <c r="B70" s="11" t="s">
        <v>338</v>
      </c>
      <c r="C70" s="59" t="s">
        <v>611</v>
      </c>
      <c r="D70" s="39" t="s">
        <v>146</v>
      </c>
      <c r="E70" s="18" t="s">
        <v>798</v>
      </c>
      <c r="F70" s="19">
        <v>693982.22</v>
      </c>
      <c r="G70" s="47">
        <v>344651.97</v>
      </c>
    </row>
    <row r="71" spans="1:7" ht="30" customHeight="1" x14ac:dyDescent="0.25">
      <c r="A71" s="16">
        <v>62</v>
      </c>
      <c r="B71" s="11" t="s">
        <v>339</v>
      </c>
      <c r="C71" s="59" t="s">
        <v>620</v>
      </c>
      <c r="D71" s="39" t="s">
        <v>67</v>
      </c>
      <c r="E71" s="18" t="s">
        <v>799</v>
      </c>
      <c r="F71" s="19">
        <v>43238.879999999997</v>
      </c>
      <c r="G71" s="47">
        <v>43238.879999999997</v>
      </c>
    </row>
    <row r="72" spans="1:7" ht="29.25" customHeight="1" x14ac:dyDescent="0.25">
      <c r="A72" s="16">
        <v>63</v>
      </c>
      <c r="B72" s="11" t="s">
        <v>340</v>
      </c>
      <c r="C72" s="59" t="s">
        <v>264</v>
      </c>
      <c r="D72" s="39" t="s">
        <v>737</v>
      </c>
      <c r="E72" s="18" t="s">
        <v>800</v>
      </c>
      <c r="F72" s="19">
        <v>551762.52</v>
      </c>
      <c r="G72" s="70"/>
    </row>
    <row r="73" spans="1:7" ht="30" customHeight="1" x14ac:dyDescent="0.25">
      <c r="A73" s="16">
        <v>64</v>
      </c>
      <c r="B73" s="11" t="s">
        <v>341</v>
      </c>
      <c r="C73" s="59" t="s">
        <v>621</v>
      </c>
      <c r="D73" s="39" t="s">
        <v>68</v>
      </c>
      <c r="E73" s="18" t="s">
        <v>797</v>
      </c>
      <c r="F73" s="19">
        <v>159879.59</v>
      </c>
      <c r="G73" s="47">
        <v>158962.63</v>
      </c>
    </row>
    <row r="74" spans="1:7" ht="30" customHeight="1" x14ac:dyDescent="0.25">
      <c r="A74" s="16">
        <v>65</v>
      </c>
      <c r="B74" s="11" t="s">
        <v>342</v>
      </c>
      <c r="C74" s="59" t="s">
        <v>595</v>
      </c>
      <c r="D74" s="39" t="s">
        <v>67</v>
      </c>
      <c r="E74" s="18" t="s">
        <v>797</v>
      </c>
      <c r="F74" s="19">
        <v>423907.97</v>
      </c>
      <c r="G74" s="47">
        <v>419164.56</v>
      </c>
    </row>
    <row r="75" spans="1:7" ht="30" customHeight="1" x14ac:dyDescent="0.25">
      <c r="A75" s="16">
        <v>66</v>
      </c>
      <c r="B75" s="25" t="s">
        <v>343</v>
      </c>
      <c r="C75" s="59" t="s">
        <v>622</v>
      </c>
      <c r="D75" s="4" t="s">
        <v>35</v>
      </c>
      <c r="E75" s="18" t="s">
        <v>801</v>
      </c>
      <c r="F75" s="19">
        <v>37239900.210000001</v>
      </c>
      <c r="G75" s="70"/>
    </row>
    <row r="76" spans="1:7" ht="30.75" customHeight="1" x14ac:dyDescent="0.25">
      <c r="A76" s="16">
        <v>67</v>
      </c>
      <c r="B76" s="25" t="s">
        <v>344</v>
      </c>
      <c r="C76" s="59" t="s">
        <v>623</v>
      </c>
      <c r="D76" s="5" t="s">
        <v>70</v>
      </c>
      <c r="E76" s="18" t="s">
        <v>802</v>
      </c>
      <c r="F76" s="19">
        <v>2690182.38</v>
      </c>
      <c r="G76" s="70"/>
    </row>
    <row r="77" spans="1:7" ht="35.25" customHeight="1" x14ac:dyDescent="0.25">
      <c r="A77" s="16">
        <v>68</v>
      </c>
      <c r="B77" s="25" t="s">
        <v>345</v>
      </c>
      <c r="C77" s="59" t="s">
        <v>624</v>
      </c>
      <c r="D77" s="5" t="s">
        <v>738</v>
      </c>
      <c r="E77" s="18" t="s">
        <v>803</v>
      </c>
      <c r="F77" s="19">
        <v>287008.2</v>
      </c>
      <c r="G77" s="70"/>
    </row>
    <row r="78" spans="1:7" ht="30" customHeight="1" x14ac:dyDescent="0.25">
      <c r="A78" s="16">
        <v>69</v>
      </c>
      <c r="B78" s="25" t="s">
        <v>346</v>
      </c>
      <c r="C78" s="59" t="s">
        <v>268</v>
      </c>
      <c r="D78" s="5" t="s">
        <v>737</v>
      </c>
      <c r="E78" s="18" t="s">
        <v>804</v>
      </c>
      <c r="F78" s="19">
        <v>644489.63</v>
      </c>
      <c r="G78" s="70"/>
    </row>
    <row r="79" spans="1:7" ht="30" customHeight="1" x14ac:dyDescent="0.25">
      <c r="A79" s="16">
        <v>70</v>
      </c>
      <c r="B79" s="25" t="s">
        <v>347</v>
      </c>
      <c r="C79" s="59" t="s">
        <v>625</v>
      </c>
      <c r="D79" s="5" t="s">
        <v>86</v>
      </c>
      <c r="E79" s="18" t="s">
        <v>805</v>
      </c>
      <c r="F79" s="19">
        <v>2546047.6800000002</v>
      </c>
      <c r="G79" s="70"/>
    </row>
    <row r="80" spans="1:7" ht="30" customHeight="1" x14ac:dyDescent="0.25">
      <c r="A80" s="16">
        <v>71</v>
      </c>
      <c r="B80" s="25" t="s">
        <v>348</v>
      </c>
      <c r="C80" s="59" t="s">
        <v>626</v>
      </c>
      <c r="D80" s="5" t="s">
        <v>71</v>
      </c>
      <c r="E80" s="18" t="s">
        <v>806</v>
      </c>
      <c r="F80" s="19">
        <v>955601.71</v>
      </c>
      <c r="G80" s="70"/>
    </row>
    <row r="81" spans="1:7" ht="76.5" customHeight="1" x14ac:dyDescent="0.25">
      <c r="A81" s="16">
        <v>72</v>
      </c>
      <c r="B81" s="25" t="s">
        <v>349</v>
      </c>
      <c r="C81" s="59" t="s">
        <v>627</v>
      </c>
      <c r="D81" s="5" t="s">
        <v>19</v>
      </c>
      <c r="E81" s="18" t="s">
        <v>807</v>
      </c>
      <c r="F81" s="19">
        <v>11276874.880000001</v>
      </c>
      <c r="G81" s="48">
        <f>3697650+3497167.8</f>
        <v>7194817.7999999998</v>
      </c>
    </row>
    <row r="82" spans="1:7" ht="30" customHeight="1" x14ac:dyDescent="0.25">
      <c r="A82" s="16">
        <v>73</v>
      </c>
      <c r="B82" s="25" t="s">
        <v>350</v>
      </c>
      <c r="C82" s="59" t="s">
        <v>628</v>
      </c>
      <c r="D82" s="5" t="s">
        <v>182</v>
      </c>
      <c r="E82" s="18" t="s">
        <v>808</v>
      </c>
      <c r="F82" s="19">
        <v>528424.86</v>
      </c>
      <c r="G82" s="70"/>
    </row>
    <row r="83" spans="1:7" ht="30" customHeight="1" x14ac:dyDescent="0.25">
      <c r="A83" s="16">
        <v>74</v>
      </c>
      <c r="B83" s="25" t="s">
        <v>351</v>
      </c>
      <c r="C83" s="59" t="s">
        <v>209</v>
      </c>
      <c r="D83" s="5" t="s">
        <v>9</v>
      </c>
      <c r="E83" s="18" t="s">
        <v>809</v>
      </c>
      <c r="F83" s="19">
        <v>702931.32</v>
      </c>
      <c r="G83" s="70"/>
    </row>
    <row r="84" spans="1:7" ht="30" customHeight="1" x14ac:dyDescent="0.25">
      <c r="A84" s="16">
        <v>75</v>
      </c>
      <c r="B84" s="25" t="s">
        <v>352</v>
      </c>
      <c r="C84" s="59" t="s">
        <v>629</v>
      </c>
      <c r="D84" s="5" t="s">
        <v>65</v>
      </c>
      <c r="E84" s="18" t="s">
        <v>810</v>
      </c>
      <c r="F84" s="19">
        <v>6832532.8499999996</v>
      </c>
      <c r="G84" s="70"/>
    </row>
    <row r="85" spans="1:7" ht="26.25" customHeight="1" x14ac:dyDescent="0.25">
      <c r="A85" s="16">
        <v>76</v>
      </c>
      <c r="B85" s="30" t="s">
        <v>353</v>
      </c>
      <c r="C85" s="59" t="s">
        <v>226</v>
      </c>
      <c r="D85" s="5" t="s">
        <v>35</v>
      </c>
      <c r="E85" s="18" t="s">
        <v>811</v>
      </c>
      <c r="F85" s="19">
        <v>802457.37</v>
      </c>
      <c r="G85" s="70"/>
    </row>
    <row r="86" spans="1:7" ht="37.5" customHeight="1" x14ac:dyDescent="0.25">
      <c r="A86" s="16">
        <v>77</v>
      </c>
      <c r="B86" s="18" t="s">
        <v>354</v>
      </c>
      <c r="C86" s="59" t="s">
        <v>630</v>
      </c>
      <c r="D86" s="5" t="s">
        <v>736</v>
      </c>
      <c r="E86" s="18" t="s">
        <v>812</v>
      </c>
      <c r="F86" s="19">
        <v>3231940.35</v>
      </c>
      <c r="G86" s="70"/>
    </row>
    <row r="87" spans="1:7" ht="30" customHeight="1" x14ac:dyDescent="0.25">
      <c r="A87" s="16">
        <v>78</v>
      </c>
      <c r="B87" s="18" t="s">
        <v>355</v>
      </c>
      <c r="C87" s="59" t="s">
        <v>631</v>
      </c>
      <c r="D87" s="42" t="s">
        <v>19</v>
      </c>
      <c r="E87" s="18" t="s">
        <v>797</v>
      </c>
      <c r="F87" s="19">
        <v>682974.9</v>
      </c>
      <c r="G87" s="70"/>
    </row>
    <row r="88" spans="1:7" ht="30" customHeight="1" x14ac:dyDescent="0.25">
      <c r="A88" s="16">
        <v>79</v>
      </c>
      <c r="B88" s="18" t="s">
        <v>356</v>
      </c>
      <c r="C88" s="59" t="s">
        <v>632</v>
      </c>
      <c r="D88" s="29" t="s">
        <v>68</v>
      </c>
      <c r="E88" s="18" t="s">
        <v>813</v>
      </c>
      <c r="F88" s="19">
        <v>175294.51</v>
      </c>
      <c r="G88" s="70"/>
    </row>
    <row r="89" spans="1:7" ht="30" customHeight="1" x14ac:dyDescent="0.25">
      <c r="A89" s="16">
        <v>80</v>
      </c>
      <c r="B89" s="18" t="s">
        <v>357</v>
      </c>
      <c r="C89" s="59" t="s">
        <v>633</v>
      </c>
      <c r="D89" s="18" t="s">
        <v>68</v>
      </c>
      <c r="E89" s="18" t="s">
        <v>814</v>
      </c>
      <c r="F89" s="19">
        <v>138622.75</v>
      </c>
      <c r="G89" s="70"/>
    </row>
    <row r="90" spans="1:7" ht="30" customHeight="1" x14ac:dyDescent="0.25">
      <c r="A90" s="16">
        <v>81</v>
      </c>
      <c r="B90" s="18" t="s">
        <v>358</v>
      </c>
      <c r="C90" s="59" t="s">
        <v>634</v>
      </c>
      <c r="D90" s="29" t="s">
        <v>19</v>
      </c>
      <c r="E90" s="18" t="s">
        <v>815</v>
      </c>
      <c r="F90" s="19">
        <v>136317.54</v>
      </c>
      <c r="G90" s="70"/>
    </row>
    <row r="91" spans="1:7" ht="30" customHeight="1" x14ac:dyDescent="0.25">
      <c r="A91" s="16">
        <v>82</v>
      </c>
      <c r="B91" s="18" t="s">
        <v>359</v>
      </c>
      <c r="C91" s="59" t="s">
        <v>590</v>
      </c>
      <c r="D91" s="18" t="s">
        <v>146</v>
      </c>
      <c r="E91" s="18" t="s">
        <v>816</v>
      </c>
      <c r="F91" s="19">
        <v>3507250.35</v>
      </c>
      <c r="G91" s="47">
        <v>1223939</v>
      </c>
    </row>
    <row r="92" spans="1:7" ht="30" customHeight="1" x14ac:dyDescent="0.25">
      <c r="A92" s="16">
        <v>83</v>
      </c>
      <c r="B92" s="18" t="s">
        <v>360</v>
      </c>
      <c r="C92" s="59" t="s">
        <v>635</v>
      </c>
      <c r="D92" s="18" t="s">
        <v>11</v>
      </c>
      <c r="E92" s="18" t="s">
        <v>817</v>
      </c>
      <c r="F92" s="19">
        <v>6511982.21</v>
      </c>
      <c r="G92" s="70"/>
    </row>
    <row r="93" spans="1:7" ht="30" customHeight="1" x14ac:dyDescent="0.25">
      <c r="A93" s="16">
        <v>84</v>
      </c>
      <c r="B93" s="18" t="s">
        <v>361</v>
      </c>
      <c r="C93" s="59" t="s">
        <v>636</v>
      </c>
      <c r="D93" s="18" t="s">
        <v>19</v>
      </c>
      <c r="E93" s="18" t="s">
        <v>818</v>
      </c>
      <c r="F93" s="19">
        <v>815015.67</v>
      </c>
      <c r="G93" s="47">
        <v>406562.94</v>
      </c>
    </row>
    <row r="94" spans="1:7" ht="30" customHeight="1" x14ac:dyDescent="0.25">
      <c r="A94" s="16">
        <v>85</v>
      </c>
      <c r="B94" s="30" t="s">
        <v>362</v>
      </c>
      <c r="C94" s="59" t="s">
        <v>606</v>
      </c>
      <c r="D94" s="18" t="s">
        <v>737</v>
      </c>
      <c r="E94" s="18" t="s">
        <v>819</v>
      </c>
      <c r="F94" s="19">
        <v>418672.8</v>
      </c>
      <c r="G94" s="70"/>
    </row>
    <row r="95" spans="1:7" ht="55.5" customHeight="1" x14ac:dyDescent="0.25">
      <c r="A95" s="16">
        <v>86</v>
      </c>
      <c r="B95" s="30" t="s">
        <v>363</v>
      </c>
      <c r="C95" s="59" t="s">
        <v>637</v>
      </c>
      <c r="D95" s="18" t="s">
        <v>735</v>
      </c>
      <c r="E95" s="18" t="s">
        <v>820</v>
      </c>
      <c r="F95" s="19">
        <v>1170175.7</v>
      </c>
      <c r="G95" s="70"/>
    </row>
    <row r="96" spans="1:7" ht="79.5" customHeight="1" x14ac:dyDescent="0.25">
      <c r="A96" s="16">
        <v>87</v>
      </c>
      <c r="B96" s="30" t="s">
        <v>364</v>
      </c>
      <c r="C96" s="59" t="s">
        <v>638</v>
      </c>
      <c r="D96" s="18" t="s">
        <v>35</v>
      </c>
      <c r="E96" s="18" t="s">
        <v>821</v>
      </c>
      <c r="F96" s="19">
        <v>311890.06</v>
      </c>
      <c r="G96" s="70"/>
    </row>
    <row r="97" spans="1:61" ht="30" customHeight="1" x14ac:dyDescent="0.25">
      <c r="A97" s="16">
        <v>88</v>
      </c>
      <c r="B97" s="30" t="s">
        <v>365</v>
      </c>
      <c r="C97" s="59" t="s">
        <v>594</v>
      </c>
      <c r="D97" s="18" t="s">
        <v>68</v>
      </c>
      <c r="E97" s="18" t="s">
        <v>781</v>
      </c>
      <c r="F97" s="19">
        <v>2497772.42</v>
      </c>
      <c r="G97" s="70"/>
      <c r="O97" s="49"/>
      <c r="V97" s="50"/>
      <c r="BI97" s="49"/>
    </row>
    <row r="98" spans="1:61" ht="45" customHeight="1" x14ac:dyDescent="0.25">
      <c r="A98" s="16">
        <v>89</v>
      </c>
      <c r="B98" s="30" t="s">
        <v>366</v>
      </c>
      <c r="C98" s="59" t="s">
        <v>255</v>
      </c>
      <c r="D98" s="18" t="s">
        <v>69</v>
      </c>
      <c r="E98" s="18" t="s">
        <v>822</v>
      </c>
      <c r="F98" s="19">
        <v>10141460.039999999</v>
      </c>
      <c r="G98" s="70"/>
      <c r="O98" s="49"/>
      <c r="V98" s="50"/>
      <c r="BI98" s="49"/>
    </row>
    <row r="99" spans="1:61" ht="30" customHeight="1" x14ac:dyDescent="0.25">
      <c r="A99" s="16">
        <v>90</v>
      </c>
      <c r="B99" s="30" t="s">
        <v>367</v>
      </c>
      <c r="C99" s="59" t="s">
        <v>639</v>
      </c>
      <c r="D99" s="18" t="s">
        <v>7</v>
      </c>
      <c r="E99" s="18" t="s">
        <v>823</v>
      </c>
      <c r="F99" s="19">
        <v>1317865.8799999999</v>
      </c>
      <c r="G99" s="70"/>
      <c r="O99" s="49"/>
      <c r="V99" s="50"/>
      <c r="BI99" s="49"/>
    </row>
    <row r="100" spans="1:61" ht="30" customHeight="1" x14ac:dyDescent="0.25">
      <c r="A100" s="16">
        <v>91</v>
      </c>
      <c r="B100" s="30" t="s">
        <v>368</v>
      </c>
      <c r="C100" s="59" t="s">
        <v>212</v>
      </c>
      <c r="D100" s="18" t="s">
        <v>7</v>
      </c>
      <c r="E100" s="18" t="s">
        <v>824</v>
      </c>
      <c r="F100" s="19">
        <v>1678744.56</v>
      </c>
      <c r="G100" s="70"/>
      <c r="O100" s="49"/>
      <c r="V100" s="50"/>
      <c r="BI100" s="49"/>
    </row>
    <row r="101" spans="1:61" ht="30" customHeight="1" x14ac:dyDescent="0.25">
      <c r="A101" s="16">
        <v>92</v>
      </c>
      <c r="B101" s="30" t="s">
        <v>369</v>
      </c>
      <c r="C101" s="59" t="s">
        <v>640</v>
      </c>
      <c r="D101" s="18" t="s">
        <v>67</v>
      </c>
      <c r="E101" s="18" t="s">
        <v>825</v>
      </c>
      <c r="F101" s="19">
        <v>1258967.33</v>
      </c>
      <c r="G101" s="47">
        <v>327406.09000000003</v>
      </c>
      <c r="O101" s="49"/>
      <c r="V101" s="50"/>
      <c r="BI101" s="49"/>
    </row>
    <row r="102" spans="1:61" ht="30" customHeight="1" x14ac:dyDescent="0.25">
      <c r="A102" s="16">
        <v>93</v>
      </c>
      <c r="B102" s="30" t="s">
        <v>370</v>
      </c>
      <c r="C102" s="59" t="s">
        <v>255</v>
      </c>
      <c r="D102" s="18" t="s">
        <v>69</v>
      </c>
      <c r="E102" s="18" t="s">
        <v>826</v>
      </c>
      <c r="F102" s="19">
        <v>3191756</v>
      </c>
      <c r="G102" s="70"/>
      <c r="O102" s="49"/>
      <c r="V102" s="50"/>
      <c r="BI102" s="49"/>
    </row>
    <row r="103" spans="1:61" ht="44.25" customHeight="1" x14ac:dyDescent="0.25">
      <c r="A103" s="16">
        <v>94</v>
      </c>
      <c r="B103" s="30" t="s">
        <v>371</v>
      </c>
      <c r="C103" s="59" t="s">
        <v>255</v>
      </c>
      <c r="D103" s="18" t="s">
        <v>69</v>
      </c>
      <c r="E103" s="18" t="s">
        <v>827</v>
      </c>
      <c r="F103" s="19">
        <v>1736385.7</v>
      </c>
      <c r="G103" s="70"/>
      <c r="O103" s="49"/>
      <c r="V103" s="50"/>
      <c r="BI103" s="49"/>
    </row>
    <row r="104" spans="1:61" ht="30" customHeight="1" x14ac:dyDescent="0.25">
      <c r="A104" s="16">
        <v>95</v>
      </c>
      <c r="B104" s="30" t="s">
        <v>372</v>
      </c>
      <c r="C104" s="59" t="s">
        <v>257</v>
      </c>
      <c r="D104" s="18" t="s">
        <v>7</v>
      </c>
      <c r="E104" s="18" t="s">
        <v>828</v>
      </c>
      <c r="F104" s="19">
        <v>1354204.31</v>
      </c>
      <c r="G104" s="70"/>
      <c r="O104" s="49"/>
      <c r="V104" s="50"/>
      <c r="BI104" s="49"/>
    </row>
    <row r="105" spans="1:61" ht="32.25" customHeight="1" x14ac:dyDescent="0.25">
      <c r="A105" s="16">
        <v>96</v>
      </c>
      <c r="B105" s="30" t="s">
        <v>373</v>
      </c>
      <c r="C105" s="59" t="s">
        <v>641</v>
      </c>
      <c r="D105" s="18" t="s">
        <v>737</v>
      </c>
      <c r="E105" s="18" t="s">
        <v>829</v>
      </c>
      <c r="F105" s="19">
        <v>682197.34</v>
      </c>
      <c r="G105" s="70"/>
      <c r="O105" s="49"/>
      <c r="V105" s="50"/>
      <c r="BI105" s="49"/>
    </row>
    <row r="106" spans="1:61" ht="30" customHeight="1" x14ac:dyDescent="0.25">
      <c r="A106" s="16">
        <v>97</v>
      </c>
      <c r="B106" s="30" t="s">
        <v>374</v>
      </c>
      <c r="C106" s="59" t="s">
        <v>642</v>
      </c>
      <c r="D106" s="18" t="s">
        <v>11</v>
      </c>
      <c r="E106" s="18" t="s">
        <v>830</v>
      </c>
      <c r="F106" s="19">
        <v>14246578.85</v>
      </c>
      <c r="G106" s="70"/>
      <c r="O106" s="49"/>
      <c r="V106" s="50"/>
      <c r="BI106" s="49"/>
    </row>
    <row r="107" spans="1:61" ht="30" customHeight="1" x14ac:dyDescent="0.25">
      <c r="A107" s="16">
        <v>98</v>
      </c>
      <c r="B107" s="30" t="s">
        <v>375</v>
      </c>
      <c r="C107" s="59" t="s">
        <v>643</v>
      </c>
      <c r="D107" s="18" t="s">
        <v>86</v>
      </c>
      <c r="E107" s="18" t="s">
        <v>831</v>
      </c>
      <c r="F107" s="19">
        <v>450491.52</v>
      </c>
      <c r="G107" s="70"/>
      <c r="O107" s="49"/>
      <c r="V107" s="50"/>
      <c r="BI107" s="49"/>
    </row>
    <row r="108" spans="1:61" ht="49.5" customHeight="1" x14ac:dyDescent="0.25">
      <c r="A108" s="16">
        <v>99</v>
      </c>
      <c r="B108" s="30" t="s">
        <v>376</v>
      </c>
      <c r="C108" s="59" t="s">
        <v>644</v>
      </c>
      <c r="D108" s="18" t="s">
        <v>7</v>
      </c>
      <c r="E108" s="18" t="s">
        <v>832</v>
      </c>
      <c r="F108" s="19">
        <v>1918457.2</v>
      </c>
      <c r="G108" s="70"/>
      <c r="O108" s="49"/>
      <c r="V108" s="50"/>
      <c r="BI108" s="49"/>
    </row>
    <row r="109" spans="1:61" ht="30" customHeight="1" x14ac:dyDescent="0.25">
      <c r="A109" s="16">
        <v>100</v>
      </c>
      <c r="B109" s="30" t="s">
        <v>377</v>
      </c>
      <c r="C109" s="59" t="s">
        <v>645</v>
      </c>
      <c r="D109" s="18" t="s">
        <v>7</v>
      </c>
      <c r="E109" s="18" t="s">
        <v>833</v>
      </c>
      <c r="F109" s="19">
        <v>402397.53</v>
      </c>
      <c r="G109" s="47">
        <v>398044.77</v>
      </c>
      <c r="O109" s="49"/>
      <c r="V109" s="50"/>
      <c r="BI109" s="49"/>
    </row>
    <row r="110" spans="1:61" ht="30" customHeight="1" x14ac:dyDescent="0.25">
      <c r="A110" s="16">
        <v>101</v>
      </c>
      <c r="B110" s="30" t="s">
        <v>378</v>
      </c>
      <c r="C110" s="59" t="s">
        <v>626</v>
      </c>
      <c r="D110" s="18" t="s">
        <v>71</v>
      </c>
      <c r="E110" s="18" t="s">
        <v>834</v>
      </c>
      <c r="F110" s="19">
        <v>637564.17000000004</v>
      </c>
      <c r="G110" s="70"/>
      <c r="O110" s="49"/>
      <c r="V110" s="50"/>
      <c r="BI110" s="49"/>
    </row>
    <row r="111" spans="1:61" ht="44.25" customHeight="1" x14ac:dyDescent="0.25">
      <c r="A111" s="16">
        <v>102</v>
      </c>
      <c r="B111" s="30" t="s">
        <v>379</v>
      </c>
      <c r="C111" s="59" t="s">
        <v>611</v>
      </c>
      <c r="D111" s="18" t="s">
        <v>146</v>
      </c>
      <c r="E111" s="18" t="s">
        <v>835</v>
      </c>
      <c r="F111" s="19">
        <v>379190.06</v>
      </c>
      <c r="G111" s="47">
        <v>189089.97</v>
      </c>
      <c r="O111" s="49"/>
      <c r="V111" s="50"/>
      <c r="BI111" s="49"/>
    </row>
    <row r="112" spans="1:61" ht="30" customHeight="1" x14ac:dyDescent="0.25">
      <c r="A112" s="16">
        <v>103</v>
      </c>
      <c r="B112" s="30" t="s">
        <v>380</v>
      </c>
      <c r="C112" s="59" t="s">
        <v>255</v>
      </c>
      <c r="D112" s="18" t="s">
        <v>69</v>
      </c>
      <c r="E112" s="18" t="s">
        <v>836</v>
      </c>
      <c r="F112" s="19">
        <v>293174</v>
      </c>
      <c r="G112" s="70"/>
      <c r="O112" s="49"/>
      <c r="V112" s="50"/>
      <c r="BI112" s="49"/>
    </row>
    <row r="113" spans="1:61" ht="30" customHeight="1" x14ac:dyDescent="0.25">
      <c r="A113" s="16">
        <v>104</v>
      </c>
      <c r="B113" s="30" t="s">
        <v>381</v>
      </c>
      <c r="C113" s="59" t="s">
        <v>597</v>
      </c>
      <c r="D113" s="18" t="s">
        <v>71</v>
      </c>
      <c r="E113" s="18" t="s">
        <v>837</v>
      </c>
      <c r="F113" s="19">
        <v>920361.94</v>
      </c>
      <c r="G113" s="47">
        <v>920361.94</v>
      </c>
      <c r="O113" s="49"/>
      <c r="V113" s="50"/>
      <c r="BI113" s="49"/>
    </row>
    <row r="114" spans="1:61" ht="30" customHeight="1" x14ac:dyDescent="0.25">
      <c r="A114" s="16">
        <v>105</v>
      </c>
      <c r="B114" s="30" t="s">
        <v>382</v>
      </c>
      <c r="C114" s="59" t="s">
        <v>583</v>
      </c>
      <c r="D114" s="18" t="s">
        <v>65</v>
      </c>
      <c r="E114" s="18" t="s">
        <v>838</v>
      </c>
      <c r="F114" s="19">
        <v>626272.12</v>
      </c>
      <c r="G114" s="70"/>
      <c r="O114" s="49"/>
      <c r="V114" s="50"/>
      <c r="BI114" s="49"/>
    </row>
    <row r="115" spans="1:61" ht="30" customHeight="1" x14ac:dyDescent="0.25">
      <c r="A115" s="16">
        <v>106</v>
      </c>
      <c r="B115" s="30" t="s">
        <v>383</v>
      </c>
      <c r="C115" s="59" t="s">
        <v>646</v>
      </c>
      <c r="D115" s="18" t="s">
        <v>68</v>
      </c>
      <c r="E115" s="18" t="s">
        <v>839</v>
      </c>
      <c r="F115" s="19">
        <v>274283.14</v>
      </c>
      <c r="G115" s="70"/>
      <c r="O115" s="49"/>
      <c r="V115" s="50"/>
      <c r="BI115" s="49"/>
    </row>
    <row r="116" spans="1:61" ht="30" customHeight="1" x14ac:dyDescent="0.25">
      <c r="A116" s="16">
        <v>107</v>
      </c>
      <c r="B116" s="30" t="s">
        <v>384</v>
      </c>
      <c r="C116" s="59" t="s">
        <v>647</v>
      </c>
      <c r="D116" s="18" t="s">
        <v>278</v>
      </c>
      <c r="E116" s="18" t="s">
        <v>840</v>
      </c>
      <c r="F116" s="19">
        <v>814690.47</v>
      </c>
      <c r="G116" s="70"/>
      <c r="O116" s="49"/>
      <c r="V116" s="50"/>
      <c r="BI116" s="49"/>
    </row>
    <row r="117" spans="1:61" ht="30" customHeight="1" x14ac:dyDescent="0.25">
      <c r="A117" s="16">
        <v>108</v>
      </c>
      <c r="B117" s="30" t="s">
        <v>385</v>
      </c>
      <c r="C117" s="59" t="s">
        <v>592</v>
      </c>
      <c r="D117" s="18" t="s">
        <v>14</v>
      </c>
      <c r="E117" s="18" t="s">
        <v>841</v>
      </c>
      <c r="F117" s="19">
        <v>840611.61</v>
      </c>
      <c r="G117" s="70"/>
      <c r="O117" s="49"/>
      <c r="V117" s="50"/>
      <c r="BI117" s="49"/>
    </row>
    <row r="118" spans="1:61" ht="30" customHeight="1" x14ac:dyDescent="0.25">
      <c r="A118" s="16">
        <v>109</v>
      </c>
      <c r="B118" s="30" t="s">
        <v>386</v>
      </c>
      <c r="C118" s="59" t="s">
        <v>648</v>
      </c>
      <c r="D118" s="18" t="s">
        <v>11</v>
      </c>
      <c r="E118" s="18" t="s">
        <v>842</v>
      </c>
      <c r="F118" s="19">
        <v>304792.36</v>
      </c>
      <c r="G118" s="70"/>
      <c r="O118" s="49"/>
      <c r="V118" s="50"/>
      <c r="BI118" s="49"/>
    </row>
    <row r="119" spans="1:61" ht="30" customHeight="1" x14ac:dyDescent="0.25">
      <c r="A119" s="16">
        <v>110</v>
      </c>
      <c r="B119" s="30" t="s">
        <v>387</v>
      </c>
      <c r="C119" s="59" t="s">
        <v>598</v>
      </c>
      <c r="D119" s="18" t="s">
        <v>71</v>
      </c>
      <c r="E119" s="18" t="s">
        <v>843</v>
      </c>
      <c r="F119" s="19">
        <v>395821.97</v>
      </c>
      <c r="G119" s="47">
        <v>395821.97</v>
      </c>
      <c r="O119" s="49"/>
      <c r="V119" s="50"/>
      <c r="BI119" s="49"/>
    </row>
    <row r="120" spans="1:61" ht="30" customHeight="1" x14ac:dyDescent="0.25">
      <c r="A120" s="16">
        <v>111</v>
      </c>
      <c r="B120" s="30" t="s">
        <v>388</v>
      </c>
      <c r="C120" s="59" t="s">
        <v>255</v>
      </c>
      <c r="D120" s="18" t="s">
        <v>69</v>
      </c>
      <c r="E120" s="18" t="s">
        <v>844</v>
      </c>
      <c r="F120" s="19">
        <v>151956.9</v>
      </c>
      <c r="G120" s="70"/>
      <c r="O120" s="49"/>
      <c r="V120" s="50"/>
      <c r="BI120" s="49"/>
    </row>
    <row r="121" spans="1:61" ht="30" customHeight="1" x14ac:dyDescent="0.25">
      <c r="A121" s="16">
        <v>112</v>
      </c>
      <c r="B121" s="30" t="s">
        <v>389</v>
      </c>
      <c r="C121" s="59" t="s">
        <v>649</v>
      </c>
      <c r="D121" s="18" t="s">
        <v>67</v>
      </c>
      <c r="E121" s="18" t="s">
        <v>845</v>
      </c>
      <c r="F121" s="19">
        <v>832991.96</v>
      </c>
      <c r="G121" s="70"/>
      <c r="O121" s="49"/>
      <c r="V121" s="50"/>
      <c r="BI121" s="49"/>
    </row>
    <row r="122" spans="1:61" ht="30" customHeight="1" x14ac:dyDescent="0.25">
      <c r="A122" s="16">
        <v>113</v>
      </c>
      <c r="B122" s="30" t="s">
        <v>390</v>
      </c>
      <c r="C122" s="59" t="s">
        <v>614</v>
      </c>
      <c r="D122" s="18" t="s">
        <v>19</v>
      </c>
      <c r="E122" s="18" t="s">
        <v>846</v>
      </c>
      <c r="F122" s="19">
        <v>444142.3</v>
      </c>
      <c r="G122" s="47">
        <v>444142.3</v>
      </c>
      <c r="O122" s="49"/>
      <c r="V122" s="50"/>
      <c r="BI122" s="49"/>
    </row>
    <row r="123" spans="1:61" ht="30" customHeight="1" x14ac:dyDescent="0.25">
      <c r="A123" s="16">
        <v>114</v>
      </c>
      <c r="B123" s="30" t="s">
        <v>391</v>
      </c>
      <c r="C123" s="59" t="s">
        <v>255</v>
      </c>
      <c r="D123" s="18" t="s">
        <v>69</v>
      </c>
      <c r="E123" s="18" t="s">
        <v>847</v>
      </c>
      <c r="F123" s="19">
        <v>389791.06</v>
      </c>
      <c r="G123" s="70"/>
      <c r="O123" s="49"/>
      <c r="V123" s="50"/>
      <c r="BI123" s="49"/>
    </row>
    <row r="124" spans="1:61" ht="30" customHeight="1" x14ac:dyDescent="0.25">
      <c r="A124" s="16">
        <v>115</v>
      </c>
      <c r="B124" s="30" t="s">
        <v>392</v>
      </c>
      <c r="C124" s="59" t="s">
        <v>634</v>
      </c>
      <c r="D124" s="18" t="s">
        <v>19</v>
      </c>
      <c r="E124" s="18" t="s">
        <v>848</v>
      </c>
      <c r="F124" s="19">
        <v>558992.69999999995</v>
      </c>
      <c r="G124" s="70"/>
      <c r="O124" s="49"/>
      <c r="V124" s="50"/>
      <c r="BI124" s="49"/>
    </row>
    <row r="125" spans="1:61" ht="30" customHeight="1" x14ac:dyDescent="0.25">
      <c r="A125" s="16">
        <v>116</v>
      </c>
      <c r="B125" s="30" t="s">
        <v>393</v>
      </c>
      <c r="C125" s="59" t="s">
        <v>626</v>
      </c>
      <c r="D125" s="18" t="s">
        <v>71</v>
      </c>
      <c r="E125" s="18" t="s">
        <v>849</v>
      </c>
      <c r="F125" s="19">
        <v>649853.1</v>
      </c>
      <c r="G125" s="70"/>
      <c r="O125" s="49"/>
      <c r="V125" s="50"/>
      <c r="BI125" s="49"/>
    </row>
    <row r="126" spans="1:61" ht="30" customHeight="1" x14ac:dyDescent="0.25">
      <c r="A126" s="16">
        <v>117</v>
      </c>
      <c r="B126" s="30" t="s">
        <v>394</v>
      </c>
      <c r="C126" s="59" t="s">
        <v>650</v>
      </c>
      <c r="D126" s="18" t="s">
        <v>737</v>
      </c>
      <c r="E126" s="18" t="s">
        <v>850</v>
      </c>
      <c r="F126" s="19">
        <v>944977.17</v>
      </c>
      <c r="G126" s="70"/>
      <c r="O126" s="49"/>
      <c r="V126" s="50"/>
      <c r="BI126" s="49"/>
    </row>
    <row r="127" spans="1:61" ht="30" customHeight="1" x14ac:dyDescent="0.25">
      <c r="A127" s="16">
        <v>118</v>
      </c>
      <c r="B127" s="30" t="s">
        <v>395</v>
      </c>
      <c r="C127" s="59" t="s">
        <v>651</v>
      </c>
      <c r="D127" s="18" t="s">
        <v>278</v>
      </c>
      <c r="E127" s="18" t="s">
        <v>797</v>
      </c>
      <c r="F127" s="19">
        <v>316264.83</v>
      </c>
      <c r="G127" s="70"/>
      <c r="O127" s="49"/>
      <c r="V127" s="50"/>
      <c r="BI127" s="49"/>
    </row>
    <row r="128" spans="1:61" ht="30" customHeight="1" x14ac:dyDescent="0.25">
      <c r="A128" s="16">
        <v>119</v>
      </c>
      <c r="B128" s="30" t="s">
        <v>396</v>
      </c>
      <c r="C128" s="59" t="s">
        <v>631</v>
      </c>
      <c r="D128" s="18" t="s">
        <v>19</v>
      </c>
      <c r="E128" s="18" t="s">
        <v>815</v>
      </c>
      <c r="F128" s="19">
        <v>253063.01</v>
      </c>
      <c r="G128" s="70"/>
      <c r="O128" s="49"/>
      <c r="V128" s="50"/>
      <c r="BI128" s="49"/>
    </row>
    <row r="129" spans="1:61" ht="30" customHeight="1" x14ac:dyDescent="0.25">
      <c r="A129" s="16">
        <v>120</v>
      </c>
      <c r="B129" s="30" t="s">
        <v>397</v>
      </c>
      <c r="C129" s="59" t="s">
        <v>652</v>
      </c>
      <c r="D129" s="18" t="s">
        <v>7</v>
      </c>
      <c r="E129" s="18" t="s">
        <v>851</v>
      </c>
      <c r="F129" s="19">
        <v>3290698.09</v>
      </c>
      <c r="G129" s="70"/>
      <c r="O129" s="49"/>
      <c r="V129" s="50"/>
      <c r="BI129" s="49"/>
    </row>
    <row r="130" spans="1:61" ht="30" customHeight="1" x14ac:dyDescent="0.25">
      <c r="A130" s="16">
        <v>121</v>
      </c>
      <c r="B130" s="30" t="s">
        <v>398</v>
      </c>
      <c r="C130" s="59" t="s">
        <v>653</v>
      </c>
      <c r="D130" s="18" t="s">
        <v>146</v>
      </c>
      <c r="E130" s="18" t="s">
        <v>842</v>
      </c>
      <c r="F130" s="19">
        <v>150777.66</v>
      </c>
      <c r="G130" s="70"/>
      <c r="O130" s="49"/>
      <c r="V130" s="50"/>
      <c r="BI130" s="49"/>
    </row>
    <row r="131" spans="1:61" ht="30" customHeight="1" x14ac:dyDescent="0.25">
      <c r="A131" s="16">
        <v>122</v>
      </c>
      <c r="B131" s="30" t="s">
        <v>399</v>
      </c>
      <c r="C131" s="59" t="s">
        <v>654</v>
      </c>
      <c r="D131" s="18" t="s">
        <v>71</v>
      </c>
      <c r="E131" s="18" t="s">
        <v>852</v>
      </c>
      <c r="F131" s="19">
        <v>660195</v>
      </c>
      <c r="G131" s="70"/>
      <c r="O131" s="49"/>
      <c r="V131" s="50"/>
      <c r="BI131" s="49"/>
    </row>
    <row r="132" spans="1:61" ht="30" customHeight="1" x14ac:dyDescent="0.25">
      <c r="A132" s="16">
        <v>123</v>
      </c>
      <c r="B132" s="30" t="s">
        <v>400</v>
      </c>
      <c r="C132" s="59" t="s">
        <v>255</v>
      </c>
      <c r="D132" s="18" t="s">
        <v>69</v>
      </c>
      <c r="E132" s="18" t="s">
        <v>782</v>
      </c>
      <c r="F132" s="19">
        <v>411042.26</v>
      </c>
      <c r="G132" s="70"/>
      <c r="O132" s="49"/>
      <c r="V132" s="50"/>
      <c r="BI132" s="49"/>
    </row>
    <row r="133" spans="1:61" ht="30" customHeight="1" x14ac:dyDescent="0.25">
      <c r="A133" s="16">
        <v>124</v>
      </c>
      <c r="B133" s="30" t="s">
        <v>401</v>
      </c>
      <c r="C133" s="59" t="s">
        <v>655</v>
      </c>
      <c r="D133" s="18" t="s">
        <v>7</v>
      </c>
      <c r="E133" s="18" t="s">
        <v>842</v>
      </c>
      <c r="F133" s="19">
        <v>712391.53</v>
      </c>
      <c r="G133" s="70"/>
      <c r="O133" s="49"/>
      <c r="V133" s="50"/>
      <c r="BI133" s="49"/>
    </row>
    <row r="134" spans="1:61" ht="30" customHeight="1" x14ac:dyDescent="0.25">
      <c r="A134" s="16">
        <v>125</v>
      </c>
      <c r="B134" s="30" t="s">
        <v>402</v>
      </c>
      <c r="C134" s="59" t="s">
        <v>656</v>
      </c>
      <c r="D134" s="18" t="s">
        <v>9</v>
      </c>
      <c r="E134" s="18" t="s">
        <v>853</v>
      </c>
      <c r="F134" s="19">
        <v>758806.79</v>
      </c>
      <c r="G134" s="70"/>
      <c r="O134" s="49"/>
      <c r="V134" s="50"/>
      <c r="BI134" s="49"/>
    </row>
    <row r="135" spans="1:61" ht="30" customHeight="1" x14ac:dyDescent="0.25">
      <c r="A135" s="16">
        <v>126</v>
      </c>
      <c r="B135" s="18" t="s">
        <v>403</v>
      </c>
      <c r="C135" s="59" t="s">
        <v>657</v>
      </c>
      <c r="D135" s="18" t="s">
        <v>17</v>
      </c>
      <c r="E135" s="18" t="s">
        <v>854</v>
      </c>
      <c r="F135" s="19">
        <v>628143.52</v>
      </c>
      <c r="G135" s="70"/>
      <c r="O135" s="49"/>
      <c r="V135" s="50"/>
      <c r="BI135" s="49"/>
    </row>
    <row r="136" spans="1:61" ht="30" customHeight="1" x14ac:dyDescent="0.25">
      <c r="A136" s="16">
        <v>127</v>
      </c>
      <c r="B136" s="30" t="s">
        <v>404</v>
      </c>
      <c r="C136" s="59" t="s">
        <v>601</v>
      </c>
      <c r="D136" s="18" t="s">
        <v>7</v>
      </c>
      <c r="E136" s="18" t="s">
        <v>855</v>
      </c>
      <c r="F136" s="19">
        <v>3172050.78</v>
      </c>
      <c r="G136" s="70"/>
      <c r="O136" s="49"/>
      <c r="V136" s="50"/>
      <c r="BI136" s="49"/>
    </row>
    <row r="137" spans="1:61" ht="30" customHeight="1" x14ac:dyDescent="0.25">
      <c r="A137" s="16">
        <v>128</v>
      </c>
      <c r="B137" s="30" t="s">
        <v>405</v>
      </c>
      <c r="C137" s="59" t="s">
        <v>658</v>
      </c>
      <c r="D137" s="18" t="s">
        <v>735</v>
      </c>
      <c r="E137" s="18" t="s">
        <v>856</v>
      </c>
      <c r="F137" s="19">
        <v>852864.58</v>
      </c>
      <c r="G137" s="70"/>
      <c r="O137" s="49"/>
      <c r="V137" s="50"/>
      <c r="BI137" s="49"/>
    </row>
    <row r="138" spans="1:61" ht="30" customHeight="1" x14ac:dyDescent="0.25">
      <c r="A138" s="16">
        <v>129</v>
      </c>
      <c r="B138" s="30" t="s">
        <v>406</v>
      </c>
      <c r="C138" s="59" t="s">
        <v>584</v>
      </c>
      <c r="D138" s="18" t="s">
        <v>71</v>
      </c>
      <c r="E138" s="18" t="s">
        <v>857</v>
      </c>
      <c r="F138" s="19">
        <v>1603944.68</v>
      </c>
      <c r="G138" s="70"/>
      <c r="O138" s="49"/>
      <c r="V138" s="50"/>
      <c r="BI138" s="49"/>
    </row>
    <row r="139" spans="1:61" ht="30" customHeight="1" x14ac:dyDescent="0.25">
      <c r="A139" s="16">
        <v>130</v>
      </c>
      <c r="B139" s="30" t="s">
        <v>407</v>
      </c>
      <c r="C139" s="59" t="s">
        <v>659</v>
      </c>
      <c r="D139" s="18" t="s">
        <v>86</v>
      </c>
      <c r="E139" s="18" t="s">
        <v>858</v>
      </c>
      <c r="F139" s="19">
        <v>308915.84000000003</v>
      </c>
      <c r="G139" s="47">
        <v>299659.75</v>
      </c>
      <c r="O139" s="49"/>
      <c r="V139" s="50"/>
      <c r="BI139" s="49"/>
    </row>
    <row r="140" spans="1:61" ht="30" customHeight="1" x14ac:dyDescent="0.25">
      <c r="A140" s="16">
        <v>131</v>
      </c>
      <c r="B140" s="30" t="s">
        <v>408</v>
      </c>
      <c r="C140" s="59" t="s">
        <v>259</v>
      </c>
      <c r="D140" s="18" t="s">
        <v>738</v>
      </c>
      <c r="E140" s="18" t="s">
        <v>774</v>
      </c>
      <c r="F140" s="19">
        <v>1033230.17</v>
      </c>
      <c r="G140" s="70"/>
      <c r="O140" s="49"/>
      <c r="V140" s="50"/>
      <c r="BI140" s="49"/>
    </row>
    <row r="141" spans="1:61" ht="30" customHeight="1" x14ac:dyDescent="0.25">
      <c r="A141" s="16">
        <v>132</v>
      </c>
      <c r="B141" s="30" t="s">
        <v>409</v>
      </c>
      <c r="C141" s="59" t="s">
        <v>660</v>
      </c>
      <c r="D141" s="18" t="s">
        <v>737</v>
      </c>
      <c r="E141" s="18" t="s">
        <v>846</v>
      </c>
      <c r="F141" s="19">
        <v>320289.78999999998</v>
      </c>
      <c r="G141" s="70"/>
      <c r="O141" s="49"/>
      <c r="V141" s="50"/>
      <c r="BI141" s="49"/>
    </row>
    <row r="142" spans="1:61" ht="30" customHeight="1" x14ac:dyDescent="0.25">
      <c r="A142" s="16">
        <v>133</v>
      </c>
      <c r="B142" s="30" t="s">
        <v>410</v>
      </c>
      <c r="C142" s="59" t="s">
        <v>661</v>
      </c>
      <c r="D142" s="18" t="s">
        <v>7</v>
      </c>
      <c r="E142" s="18" t="s">
        <v>859</v>
      </c>
      <c r="F142" s="19">
        <v>379895.59</v>
      </c>
      <c r="G142" s="47">
        <v>379895.59</v>
      </c>
      <c r="O142" s="49"/>
      <c r="V142" s="50"/>
      <c r="BI142" s="49"/>
    </row>
    <row r="143" spans="1:61" ht="30" customHeight="1" x14ac:dyDescent="0.25">
      <c r="A143" s="16">
        <v>134</v>
      </c>
      <c r="B143" s="30" t="s">
        <v>411</v>
      </c>
      <c r="C143" s="59" t="s">
        <v>662</v>
      </c>
      <c r="D143" s="18" t="s">
        <v>70</v>
      </c>
      <c r="E143" s="18" t="s">
        <v>789</v>
      </c>
      <c r="F143" s="19">
        <v>139912.5</v>
      </c>
      <c r="G143" s="47">
        <v>139912.5</v>
      </c>
      <c r="O143" s="49"/>
      <c r="V143" s="50"/>
      <c r="BI143" s="49"/>
    </row>
    <row r="144" spans="1:61" ht="30" customHeight="1" x14ac:dyDescent="0.25">
      <c r="A144" s="16">
        <v>135</v>
      </c>
      <c r="B144" s="30" t="s">
        <v>412</v>
      </c>
      <c r="C144" s="59" t="s">
        <v>619</v>
      </c>
      <c r="D144" s="18" t="s">
        <v>19</v>
      </c>
      <c r="E144" s="18" t="s">
        <v>860</v>
      </c>
      <c r="F144" s="19">
        <v>598104.24</v>
      </c>
      <c r="G144" s="47">
        <v>278602.90999999997</v>
      </c>
      <c r="O144" s="49"/>
      <c r="V144" s="50"/>
      <c r="BI144" s="49"/>
    </row>
    <row r="145" spans="1:61" ht="30" customHeight="1" x14ac:dyDescent="0.25">
      <c r="A145" s="16">
        <v>136</v>
      </c>
      <c r="B145" s="30" t="s">
        <v>413</v>
      </c>
      <c r="C145" s="59" t="s">
        <v>255</v>
      </c>
      <c r="D145" s="18" t="s">
        <v>69</v>
      </c>
      <c r="E145" s="18" t="s">
        <v>842</v>
      </c>
      <c r="F145" s="19">
        <v>1554410.22</v>
      </c>
      <c r="G145" s="70"/>
      <c r="O145" s="49"/>
      <c r="V145" s="50"/>
      <c r="BI145" s="49"/>
    </row>
    <row r="146" spans="1:61" ht="30" customHeight="1" x14ac:dyDescent="0.25">
      <c r="A146" s="16">
        <v>137</v>
      </c>
      <c r="B146" s="30" t="s">
        <v>414</v>
      </c>
      <c r="C146" s="59" t="s">
        <v>663</v>
      </c>
      <c r="D146" s="18" t="s">
        <v>68</v>
      </c>
      <c r="E146" s="18" t="s">
        <v>842</v>
      </c>
      <c r="F146" s="19">
        <v>1404955.26</v>
      </c>
      <c r="G146" s="47">
        <v>1314828.94</v>
      </c>
      <c r="O146" s="49"/>
      <c r="V146" s="50"/>
      <c r="BI146" s="49"/>
    </row>
    <row r="147" spans="1:61" ht="30" customHeight="1" x14ac:dyDescent="0.25">
      <c r="A147" s="16">
        <v>138</v>
      </c>
      <c r="B147" s="18" t="s">
        <v>415</v>
      </c>
      <c r="C147" s="59" t="s">
        <v>592</v>
      </c>
      <c r="D147" s="18" t="s">
        <v>14</v>
      </c>
      <c r="E147" s="18" t="s">
        <v>861</v>
      </c>
      <c r="F147" s="19">
        <v>726817.19</v>
      </c>
      <c r="G147" s="47">
        <v>726817.19</v>
      </c>
      <c r="O147" s="49"/>
      <c r="V147" s="50"/>
      <c r="BI147" s="49"/>
    </row>
    <row r="148" spans="1:61" ht="45" customHeight="1" x14ac:dyDescent="0.25">
      <c r="A148" s="16">
        <v>139</v>
      </c>
      <c r="B148" s="30" t="s">
        <v>416</v>
      </c>
      <c r="C148" s="59" t="s">
        <v>583</v>
      </c>
      <c r="D148" s="18" t="s">
        <v>65</v>
      </c>
      <c r="E148" s="18" t="s">
        <v>862</v>
      </c>
      <c r="F148" s="19">
        <v>249668.2</v>
      </c>
      <c r="G148" s="47">
        <v>249668.2</v>
      </c>
      <c r="O148" s="49"/>
      <c r="V148" s="50"/>
      <c r="BI148" s="49"/>
    </row>
    <row r="149" spans="1:61" ht="30" customHeight="1" x14ac:dyDescent="0.25">
      <c r="A149" s="16">
        <v>140</v>
      </c>
      <c r="B149" s="30" t="s">
        <v>417</v>
      </c>
      <c r="C149" s="59" t="s">
        <v>664</v>
      </c>
      <c r="D149" s="18" t="s">
        <v>738</v>
      </c>
      <c r="E149" s="18" t="s">
        <v>863</v>
      </c>
      <c r="F149" s="19">
        <v>1384846.01</v>
      </c>
      <c r="G149" s="47">
        <v>563806.06000000006</v>
      </c>
      <c r="O149" s="49"/>
      <c r="V149" s="50"/>
      <c r="BI149" s="49"/>
    </row>
    <row r="150" spans="1:61" ht="30" customHeight="1" x14ac:dyDescent="0.25">
      <c r="A150" s="16">
        <v>141</v>
      </c>
      <c r="B150" s="30" t="s">
        <v>418</v>
      </c>
      <c r="C150" s="59" t="s">
        <v>665</v>
      </c>
      <c r="D150" s="18" t="s">
        <v>14</v>
      </c>
      <c r="E150" s="18" t="s">
        <v>864</v>
      </c>
      <c r="F150" s="19">
        <v>23089500</v>
      </c>
      <c r="G150" s="70"/>
      <c r="O150" s="49"/>
      <c r="V150" s="50"/>
      <c r="BI150" s="49"/>
    </row>
    <row r="151" spans="1:61" ht="30" customHeight="1" x14ac:dyDescent="0.25">
      <c r="A151" s="16">
        <v>142</v>
      </c>
      <c r="B151" s="30" t="s">
        <v>419</v>
      </c>
      <c r="C151" s="59" t="s">
        <v>647</v>
      </c>
      <c r="D151" s="18" t="s">
        <v>278</v>
      </c>
      <c r="E151" s="18" t="s">
        <v>865</v>
      </c>
      <c r="F151" s="19">
        <v>1434975.56</v>
      </c>
      <c r="G151" s="47">
        <v>1431197.77</v>
      </c>
      <c r="O151" s="49"/>
      <c r="V151" s="50"/>
      <c r="BI151" s="49"/>
    </row>
    <row r="152" spans="1:61" ht="30" customHeight="1" x14ac:dyDescent="0.25">
      <c r="A152" s="16">
        <v>143</v>
      </c>
      <c r="B152" s="30" t="s">
        <v>420</v>
      </c>
      <c r="C152" s="59" t="s">
        <v>666</v>
      </c>
      <c r="D152" s="18" t="s">
        <v>70</v>
      </c>
      <c r="E152" s="18" t="s">
        <v>866</v>
      </c>
      <c r="F152" s="19">
        <v>110508.86</v>
      </c>
      <c r="G152" s="47">
        <v>110508.86</v>
      </c>
      <c r="O152" s="49"/>
      <c r="V152" s="50"/>
      <c r="BI152" s="49"/>
    </row>
    <row r="153" spans="1:61" ht="30" customHeight="1" x14ac:dyDescent="0.25">
      <c r="A153" s="16">
        <v>144</v>
      </c>
      <c r="B153" s="30" t="s">
        <v>421</v>
      </c>
      <c r="C153" s="59" t="s">
        <v>667</v>
      </c>
      <c r="D153" s="18" t="s">
        <v>737</v>
      </c>
      <c r="E153" s="18" t="s">
        <v>867</v>
      </c>
      <c r="F153" s="19">
        <v>116459.13</v>
      </c>
      <c r="G153" s="70"/>
      <c r="O153" s="49"/>
      <c r="V153" s="50"/>
      <c r="BI153" s="49"/>
    </row>
    <row r="154" spans="1:61" ht="30" customHeight="1" x14ac:dyDescent="0.25">
      <c r="A154" s="16">
        <v>145</v>
      </c>
      <c r="B154" s="30" t="s">
        <v>422</v>
      </c>
      <c r="C154" s="59" t="s">
        <v>668</v>
      </c>
      <c r="D154" s="18" t="s">
        <v>19</v>
      </c>
      <c r="E154" s="18" t="s">
        <v>853</v>
      </c>
      <c r="F154" s="19">
        <v>203088.24</v>
      </c>
      <c r="G154" s="48">
        <v>203088.24</v>
      </c>
      <c r="O154" s="49"/>
      <c r="V154" s="50"/>
      <c r="BI154" s="49"/>
    </row>
    <row r="155" spans="1:61" ht="43.5" customHeight="1" x14ac:dyDescent="0.25">
      <c r="A155" s="16">
        <v>146</v>
      </c>
      <c r="B155" s="30" t="s">
        <v>423</v>
      </c>
      <c r="C155" s="59" t="s">
        <v>264</v>
      </c>
      <c r="D155" s="18" t="s">
        <v>737</v>
      </c>
      <c r="E155" s="18" t="s">
        <v>868</v>
      </c>
      <c r="F155" s="19">
        <v>397380.31</v>
      </c>
      <c r="G155" s="70"/>
      <c r="O155" s="49"/>
      <c r="V155" s="50"/>
      <c r="BI155" s="49"/>
    </row>
    <row r="156" spans="1:61" ht="30" customHeight="1" x14ac:dyDescent="0.25">
      <c r="A156" s="16">
        <v>147</v>
      </c>
      <c r="B156" s="30" t="s">
        <v>424</v>
      </c>
      <c r="C156" s="59" t="s">
        <v>669</v>
      </c>
      <c r="D156" s="18" t="s">
        <v>737</v>
      </c>
      <c r="E156" s="18" t="s">
        <v>869</v>
      </c>
      <c r="F156" s="19">
        <v>495206.1</v>
      </c>
      <c r="G156" s="70"/>
      <c r="O156" s="49"/>
      <c r="V156" s="50"/>
      <c r="BI156" s="49"/>
    </row>
    <row r="157" spans="1:61" ht="30" customHeight="1" x14ac:dyDescent="0.25">
      <c r="A157" s="16">
        <v>148</v>
      </c>
      <c r="B157" s="30" t="s">
        <v>425</v>
      </c>
      <c r="C157" s="59" t="s">
        <v>670</v>
      </c>
      <c r="D157" s="18" t="s">
        <v>737</v>
      </c>
      <c r="E157" s="18" t="s">
        <v>870</v>
      </c>
      <c r="F157" s="19">
        <v>138842.38</v>
      </c>
      <c r="G157" s="47">
        <v>138842.38</v>
      </c>
      <c r="O157" s="49"/>
      <c r="V157" s="50"/>
      <c r="BI157" s="49"/>
    </row>
    <row r="158" spans="1:61" ht="30" customHeight="1" x14ac:dyDescent="0.25">
      <c r="A158" s="16">
        <v>149</v>
      </c>
      <c r="B158" s="30" t="s">
        <v>426</v>
      </c>
      <c r="C158" s="59" t="s">
        <v>671</v>
      </c>
      <c r="D158" s="18" t="s">
        <v>86</v>
      </c>
      <c r="E158" s="18" t="s">
        <v>871</v>
      </c>
      <c r="F158" s="19">
        <v>78275</v>
      </c>
      <c r="G158" s="47">
        <v>78275</v>
      </c>
      <c r="O158" s="49"/>
      <c r="V158" s="50"/>
      <c r="BI158" s="49"/>
    </row>
    <row r="159" spans="1:61" ht="30" customHeight="1" x14ac:dyDescent="0.25">
      <c r="A159" s="16">
        <v>150</v>
      </c>
      <c r="B159" s="18" t="s">
        <v>427</v>
      </c>
      <c r="C159" s="59" t="s">
        <v>672</v>
      </c>
      <c r="D159" s="18" t="s">
        <v>11</v>
      </c>
      <c r="E159" s="18" t="s">
        <v>847</v>
      </c>
      <c r="F159" s="19">
        <v>377337.48</v>
      </c>
      <c r="G159" s="70"/>
      <c r="O159" s="49"/>
      <c r="V159" s="50"/>
      <c r="BI159" s="49"/>
    </row>
    <row r="160" spans="1:61" ht="30" customHeight="1" x14ac:dyDescent="0.25">
      <c r="A160" s="16">
        <v>151</v>
      </c>
      <c r="B160" s="30" t="s">
        <v>428</v>
      </c>
      <c r="C160" s="59" t="s">
        <v>592</v>
      </c>
      <c r="D160" s="18" t="s">
        <v>14</v>
      </c>
      <c r="E160" s="18" t="s">
        <v>872</v>
      </c>
      <c r="F160" s="19">
        <v>47631.72</v>
      </c>
      <c r="G160" s="47">
        <v>45478.3</v>
      </c>
      <c r="O160" s="49"/>
      <c r="V160" s="50"/>
      <c r="BI160" s="49"/>
    </row>
    <row r="161" spans="1:61" ht="30" customHeight="1" x14ac:dyDescent="0.25">
      <c r="A161" s="16">
        <v>152</v>
      </c>
      <c r="B161" s="30" t="s">
        <v>429</v>
      </c>
      <c r="C161" s="59" t="s">
        <v>598</v>
      </c>
      <c r="D161" s="18" t="s">
        <v>71</v>
      </c>
      <c r="E161" s="18" t="s">
        <v>873</v>
      </c>
      <c r="F161" s="19">
        <v>45635.44</v>
      </c>
      <c r="G161" s="47">
        <v>44777.11</v>
      </c>
      <c r="O161" s="49"/>
      <c r="V161" s="50"/>
      <c r="BI161" s="49"/>
    </row>
    <row r="162" spans="1:61" ht="30" customHeight="1" x14ac:dyDescent="0.25">
      <c r="A162" s="16">
        <v>153</v>
      </c>
      <c r="B162" s="30" t="s">
        <v>430</v>
      </c>
      <c r="C162" s="59" t="s">
        <v>673</v>
      </c>
      <c r="D162" s="18" t="s">
        <v>738</v>
      </c>
      <c r="E162" s="18" t="s">
        <v>874</v>
      </c>
      <c r="F162" s="19">
        <v>294819.63</v>
      </c>
      <c r="G162" s="70"/>
      <c r="O162" s="49"/>
      <c r="V162" s="50"/>
      <c r="BI162" s="49"/>
    </row>
    <row r="163" spans="1:61" ht="30" customHeight="1" x14ac:dyDescent="0.25">
      <c r="A163" s="16">
        <v>154</v>
      </c>
      <c r="B163" s="30" t="s">
        <v>431</v>
      </c>
      <c r="C163" s="59" t="s">
        <v>674</v>
      </c>
      <c r="D163" s="18" t="s">
        <v>17</v>
      </c>
      <c r="E163" s="18" t="s">
        <v>875</v>
      </c>
      <c r="F163" s="19">
        <v>135042.39000000001</v>
      </c>
      <c r="G163" s="70"/>
      <c r="O163" s="49"/>
      <c r="V163" s="50"/>
      <c r="BI163" s="49"/>
    </row>
    <row r="164" spans="1:61" ht="30" customHeight="1" x14ac:dyDescent="0.25">
      <c r="A164" s="16">
        <v>155</v>
      </c>
      <c r="B164" s="30" t="s">
        <v>432</v>
      </c>
      <c r="C164" s="59" t="s">
        <v>675</v>
      </c>
      <c r="D164" s="18" t="s">
        <v>17</v>
      </c>
      <c r="E164" s="18" t="s">
        <v>876</v>
      </c>
      <c r="F164" s="19">
        <v>159833.09</v>
      </c>
      <c r="G164" s="70"/>
      <c r="O164" s="49"/>
      <c r="V164" s="50"/>
      <c r="BI164" s="49"/>
    </row>
    <row r="165" spans="1:61" ht="30" customHeight="1" x14ac:dyDescent="0.25">
      <c r="A165" s="16">
        <v>156</v>
      </c>
      <c r="B165" s="30" t="s">
        <v>433</v>
      </c>
      <c r="C165" s="59" t="s">
        <v>676</v>
      </c>
      <c r="D165" s="18" t="s">
        <v>735</v>
      </c>
      <c r="E165" s="18" t="s">
        <v>782</v>
      </c>
      <c r="F165" s="19">
        <v>139981.95000000001</v>
      </c>
      <c r="G165" s="47">
        <v>108906.87</v>
      </c>
      <c r="O165" s="49"/>
      <c r="V165" s="50"/>
      <c r="BI165" s="49"/>
    </row>
    <row r="166" spans="1:61" ht="30" customHeight="1" x14ac:dyDescent="0.25">
      <c r="A166" s="16">
        <v>157</v>
      </c>
      <c r="B166" s="30" t="s">
        <v>434</v>
      </c>
      <c r="C166" s="59" t="s">
        <v>269</v>
      </c>
      <c r="D166" s="18" t="s">
        <v>14</v>
      </c>
      <c r="E166" s="18" t="s">
        <v>877</v>
      </c>
      <c r="F166" s="19">
        <v>847358.96</v>
      </c>
      <c r="G166" s="70"/>
      <c r="O166" s="49"/>
      <c r="V166" s="50"/>
      <c r="BI166" s="49"/>
    </row>
    <row r="167" spans="1:61" ht="30" customHeight="1" x14ac:dyDescent="0.25">
      <c r="A167" s="16">
        <v>158</v>
      </c>
      <c r="B167" s="30" t="s">
        <v>435</v>
      </c>
      <c r="C167" s="59" t="s">
        <v>595</v>
      </c>
      <c r="D167" s="18" t="s">
        <v>67</v>
      </c>
      <c r="E167" s="18" t="s">
        <v>878</v>
      </c>
      <c r="F167" s="19">
        <v>136158.75</v>
      </c>
      <c r="G167" s="70"/>
      <c r="O167" s="49"/>
      <c r="V167" s="50"/>
      <c r="BI167" s="49"/>
    </row>
    <row r="168" spans="1:61" ht="30" customHeight="1" x14ac:dyDescent="0.25">
      <c r="A168" s="16">
        <v>159</v>
      </c>
      <c r="B168" s="30" t="s">
        <v>436</v>
      </c>
      <c r="C168" s="59" t="s">
        <v>586</v>
      </c>
      <c r="D168" s="18" t="s">
        <v>71</v>
      </c>
      <c r="E168" s="18" t="s">
        <v>879</v>
      </c>
      <c r="F168" s="19">
        <v>99638.7</v>
      </c>
      <c r="G168" s="47">
        <v>99638.7</v>
      </c>
      <c r="O168" s="49"/>
      <c r="V168" s="50"/>
      <c r="BI168" s="49"/>
    </row>
    <row r="169" spans="1:61" ht="30" customHeight="1" x14ac:dyDescent="0.25">
      <c r="A169" s="16">
        <v>160</v>
      </c>
      <c r="B169" s="30" t="s">
        <v>437</v>
      </c>
      <c r="C169" s="59" t="s">
        <v>677</v>
      </c>
      <c r="D169" s="18" t="s">
        <v>65</v>
      </c>
      <c r="E169" s="18" t="s">
        <v>880</v>
      </c>
      <c r="F169" s="19">
        <v>1050649.93</v>
      </c>
      <c r="G169" s="70"/>
      <c r="O169" s="49"/>
      <c r="V169" s="50"/>
      <c r="BI169" s="49"/>
    </row>
    <row r="170" spans="1:61" ht="30" customHeight="1" x14ac:dyDescent="0.25">
      <c r="A170" s="16">
        <v>161</v>
      </c>
      <c r="B170" s="30" t="s">
        <v>438</v>
      </c>
      <c r="C170" s="59" t="s">
        <v>678</v>
      </c>
      <c r="D170" s="18" t="s">
        <v>35</v>
      </c>
      <c r="E170" s="18" t="s">
        <v>804</v>
      </c>
      <c r="F170" s="19">
        <v>164225.70000000001</v>
      </c>
      <c r="G170" s="47">
        <v>164196.79</v>
      </c>
      <c r="O170" s="49"/>
      <c r="V170" s="50"/>
      <c r="BI170" s="49"/>
    </row>
    <row r="171" spans="1:61" ht="30" customHeight="1" x14ac:dyDescent="0.25">
      <c r="A171" s="16">
        <v>162</v>
      </c>
      <c r="B171" s="30" t="s">
        <v>439</v>
      </c>
      <c r="C171" s="59" t="s">
        <v>679</v>
      </c>
      <c r="D171" s="18" t="s">
        <v>65</v>
      </c>
      <c r="E171" s="18" t="s">
        <v>744</v>
      </c>
      <c r="F171" s="19">
        <v>3377623.03</v>
      </c>
      <c r="G171" s="70"/>
      <c r="O171" s="49"/>
      <c r="V171" s="50"/>
      <c r="BI171" s="49"/>
    </row>
    <row r="172" spans="1:61" ht="30" customHeight="1" x14ac:dyDescent="0.25">
      <c r="A172" s="16">
        <v>163</v>
      </c>
      <c r="B172" s="30" t="s">
        <v>440</v>
      </c>
      <c r="C172" s="59" t="s">
        <v>599</v>
      </c>
      <c r="D172" s="18" t="s">
        <v>86</v>
      </c>
      <c r="E172" s="18" t="s">
        <v>881</v>
      </c>
      <c r="F172" s="19">
        <v>163559.82</v>
      </c>
      <c r="G172" s="70"/>
      <c r="O172" s="49"/>
      <c r="V172" s="50"/>
      <c r="BI172" s="49"/>
    </row>
    <row r="173" spans="1:61" ht="30" customHeight="1" x14ac:dyDescent="0.25">
      <c r="A173" s="16">
        <v>164</v>
      </c>
      <c r="B173" s="18" t="s">
        <v>441</v>
      </c>
      <c r="C173" s="59" t="s">
        <v>247</v>
      </c>
      <c r="D173" s="18" t="s">
        <v>65</v>
      </c>
      <c r="E173" s="18" t="s">
        <v>882</v>
      </c>
      <c r="F173" s="19">
        <v>23362980.449999999</v>
      </c>
      <c r="G173" s="70"/>
      <c r="O173" s="49"/>
      <c r="V173" s="50"/>
      <c r="BI173" s="49"/>
    </row>
    <row r="174" spans="1:61" ht="30" customHeight="1" x14ac:dyDescent="0.25">
      <c r="A174" s="16">
        <v>165</v>
      </c>
      <c r="B174" s="30" t="s">
        <v>442</v>
      </c>
      <c r="C174" s="59" t="s">
        <v>648</v>
      </c>
      <c r="D174" s="18" t="s">
        <v>11</v>
      </c>
      <c r="E174" s="18" t="s">
        <v>782</v>
      </c>
      <c r="F174" s="19">
        <v>111571.36</v>
      </c>
      <c r="G174" s="70"/>
      <c r="O174" s="49"/>
      <c r="V174" s="50"/>
      <c r="BI174" s="49"/>
    </row>
    <row r="175" spans="1:61" ht="30" customHeight="1" x14ac:dyDescent="0.25">
      <c r="A175" s="16">
        <v>166</v>
      </c>
      <c r="B175" s="30" t="s">
        <v>443</v>
      </c>
      <c r="C175" s="59" t="s">
        <v>680</v>
      </c>
      <c r="D175" s="18" t="s">
        <v>14</v>
      </c>
      <c r="E175" s="18" t="s">
        <v>883</v>
      </c>
      <c r="F175" s="19">
        <v>302546.71000000002</v>
      </c>
      <c r="G175" s="70"/>
      <c r="O175" s="49"/>
      <c r="V175" s="50"/>
      <c r="BI175" s="49"/>
    </row>
    <row r="176" spans="1:61" ht="30" customHeight="1" x14ac:dyDescent="0.25">
      <c r="A176" s="16">
        <v>167</v>
      </c>
      <c r="B176" s="30" t="s">
        <v>444</v>
      </c>
      <c r="C176" s="59" t="s">
        <v>622</v>
      </c>
      <c r="D176" s="18" t="s">
        <v>35</v>
      </c>
      <c r="E176" s="18" t="s">
        <v>884</v>
      </c>
      <c r="F176" s="19">
        <v>136693</v>
      </c>
      <c r="G176" s="47">
        <v>136693</v>
      </c>
      <c r="O176" s="49"/>
      <c r="V176" s="50"/>
      <c r="BI176" s="49"/>
    </row>
    <row r="177" spans="1:61" ht="30" customHeight="1" x14ac:dyDescent="0.25">
      <c r="A177" s="16">
        <v>168</v>
      </c>
      <c r="B177" s="30" t="s">
        <v>445</v>
      </c>
      <c r="C177" s="59" t="s">
        <v>681</v>
      </c>
      <c r="D177" s="18" t="s">
        <v>9</v>
      </c>
      <c r="E177" s="18" t="s">
        <v>885</v>
      </c>
      <c r="F177" s="19">
        <v>176838.03</v>
      </c>
      <c r="G177" s="70"/>
      <c r="O177" s="49"/>
      <c r="V177" s="50"/>
      <c r="BI177" s="49"/>
    </row>
    <row r="178" spans="1:61" ht="30" customHeight="1" x14ac:dyDescent="0.25">
      <c r="A178" s="16">
        <v>169</v>
      </c>
      <c r="B178" s="30" t="s">
        <v>446</v>
      </c>
      <c r="C178" s="59" t="s">
        <v>634</v>
      </c>
      <c r="D178" s="18" t="s">
        <v>19</v>
      </c>
      <c r="E178" s="18" t="s">
        <v>886</v>
      </c>
      <c r="F178" s="19">
        <v>139825</v>
      </c>
      <c r="G178" s="70"/>
      <c r="O178" s="49"/>
      <c r="V178" s="50"/>
      <c r="BI178" s="49"/>
    </row>
    <row r="179" spans="1:61" ht="30" customHeight="1" x14ac:dyDescent="0.25">
      <c r="A179" s="16">
        <v>170</v>
      </c>
      <c r="B179" s="30" t="s">
        <v>447</v>
      </c>
      <c r="C179" s="59" t="s">
        <v>634</v>
      </c>
      <c r="D179" s="18" t="s">
        <v>19</v>
      </c>
      <c r="E179" s="18" t="s">
        <v>887</v>
      </c>
      <c r="F179" s="19">
        <v>54054.57</v>
      </c>
      <c r="G179" s="70"/>
      <c r="O179" s="49"/>
      <c r="V179" s="50"/>
      <c r="BI179" s="49"/>
    </row>
    <row r="180" spans="1:61" ht="30" customHeight="1" x14ac:dyDescent="0.25">
      <c r="A180" s="16">
        <v>171</v>
      </c>
      <c r="B180" s="30" t="s">
        <v>448</v>
      </c>
      <c r="C180" s="59" t="s">
        <v>213</v>
      </c>
      <c r="D180" s="18" t="s">
        <v>14</v>
      </c>
      <c r="E180" s="18" t="s">
        <v>888</v>
      </c>
      <c r="F180" s="19">
        <v>22934400</v>
      </c>
      <c r="G180" s="70"/>
      <c r="O180" s="49"/>
      <c r="V180" s="50"/>
      <c r="BI180" s="49"/>
    </row>
    <row r="181" spans="1:61" ht="30" customHeight="1" x14ac:dyDescent="0.25">
      <c r="A181" s="16">
        <v>172</v>
      </c>
      <c r="B181" s="30" t="s">
        <v>449</v>
      </c>
      <c r="C181" s="59" t="s">
        <v>682</v>
      </c>
      <c r="D181" s="18" t="s">
        <v>71</v>
      </c>
      <c r="E181" s="18" t="s">
        <v>889</v>
      </c>
      <c r="F181" s="19">
        <v>849014.22</v>
      </c>
      <c r="G181" s="70"/>
      <c r="O181" s="49"/>
      <c r="V181" s="50"/>
      <c r="BI181" s="49"/>
    </row>
    <row r="182" spans="1:61" ht="30" customHeight="1" x14ac:dyDescent="0.25">
      <c r="A182" s="16">
        <v>173</v>
      </c>
      <c r="B182" s="30" t="s">
        <v>450</v>
      </c>
      <c r="C182" s="59" t="s">
        <v>594</v>
      </c>
      <c r="D182" s="18" t="s">
        <v>68</v>
      </c>
      <c r="E182" s="18" t="s">
        <v>890</v>
      </c>
      <c r="F182" s="19">
        <v>139972</v>
      </c>
      <c r="G182" s="70"/>
      <c r="O182" s="49"/>
      <c r="V182" s="50"/>
      <c r="BI182" s="49"/>
    </row>
    <row r="183" spans="1:61" ht="30" customHeight="1" x14ac:dyDescent="0.25">
      <c r="A183" s="16">
        <v>174</v>
      </c>
      <c r="B183" s="30" t="s">
        <v>451</v>
      </c>
      <c r="C183" s="59" t="s">
        <v>683</v>
      </c>
      <c r="D183" s="18" t="s">
        <v>17</v>
      </c>
      <c r="E183" s="18" t="s">
        <v>891</v>
      </c>
      <c r="F183" s="19">
        <v>202125</v>
      </c>
      <c r="G183" s="70"/>
      <c r="O183" s="49"/>
      <c r="V183" s="50"/>
      <c r="BI183" s="49"/>
    </row>
    <row r="184" spans="1:61" ht="30" customHeight="1" x14ac:dyDescent="0.25">
      <c r="A184" s="16">
        <v>175</v>
      </c>
      <c r="B184" s="30" t="s">
        <v>452</v>
      </c>
      <c r="C184" s="59" t="s">
        <v>255</v>
      </c>
      <c r="D184" s="18" t="s">
        <v>69</v>
      </c>
      <c r="E184" s="18" t="s">
        <v>892</v>
      </c>
      <c r="F184" s="19">
        <v>1737402.07</v>
      </c>
      <c r="G184" s="70"/>
      <c r="O184" s="49"/>
      <c r="V184" s="50"/>
      <c r="BI184" s="49"/>
    </row>
    <row r="185" spans="1:61" ht="30" customHeight="1" x14ac:dyDescent="0.25">
      <c r="A185" s="16">
        <v>176</v>
      </c>
      <c r="B185" s="30" t="s">
        <v>453</v>
      </c>
      <c r="C185" s="59" t="s">
        <v>684</v>
      </c>
      <c r="D185" s="18" t="s">
        <v>67</v>
      </c>
      <c r="E185" s="18" t="s">
        <v>852</v>
      </c>
      <c r="F185" s="19">
        <v>349022.21</v>
      </c>
      <c r="G185" s="70"/>
      <c r="O185" s="49"/>
      <c r="V185" s="50"/>
      <c r="BI185" s="49"/>
    </row>
    <row r="186" spans="1:61" ht="30" customHeight="1" x14ac:dyDescent="0.25">
      <c r="A186" s="16">
        <v>177</v>
      </c>
      <c r="B186" s="30" t="s">
        <v>454</v>
      </c>
      <c r="C186" s="59" t="s">
        <v>685</v>
      </c>
      <c r="D186" s="18" t="s">
        <v>68</v>
      </c>
      <c r="E186" s="18" t="s">
        <v>847</v>
      </c>
      <c r="F186" s="19">
        <v>404034.59</v>
      </c>
      <c r="G186" s="47">
        <v>403658.79</v>
      </c>
      <c r="O186" s="49"/>
      <c r="V186" s="50"/>
      <c r="BI186" s="49"/>
    </row>
    <row r="187" spans="1:61" ht="30" customHeight="1" x14ac:dyDescent="0.25">
      <c r="A187" s="16">
        <v>178</v>
      </c>
      <c r="B187" s="30" t="s">
        <v>455</v>
      </c>
      <c r="C187" s="59" t="s">
        <v>632</v>
      </c>
      <c r="D187" s="18" t="s">
        <v>68</v>
      </c>
      <c r="E187" s="18" t="s">
        <v>893</v>
      </c>
      <c r="F187" s="19">
        <v>1561362.03</v>
      </c>
      <c r="G187" s="47">
        <v>768794.28</v>
      </c>
      <c r="O187" s="49"/>
      <c r="V187" s="50"/>
      <c r="BI187" s="49"/>
    </row>
    <row r="188" spans="1:61" ht="30" customHeight="1" x14ac:dyDescent="0.25">
      <c r="A188" s="16">
        <v>179</v>
      </c>
      <c r="B188" s="30" t="s">
        <v>456</v>
      </c>
      <c r="C188" s="59" t="s">
        <v>671</v>
      </c>
      <c r="D188" s="18" t="s">
        <v>86</v>
      </c>
      <c r="E188" s="18" t="s">
        <v>894</v>
      </c>
      <c r="F188" s="19">
        <v>357755.68</v>
      </c>
      <c r="G188" s="47">
        <v>157608.78</v>
      </c>
      <c r="O188" s="49"/>
      <c r="V188" s="50"/>
      <c r="BI188" s="49"/>
    </row>
    <row r="189" spans="1:61" ht="30" customHeight="1" x14ac:dyDescent="0.25">
      <c r="A189" s="16">
        <v>180</v>
      </c>
      <c r="B189" s="30" t="s">
        <v>457</v>
      </c>
      <c r="C189" s="59" t="s">
        <v>634</v>
      </c>
      <c r="D189" s="18" t="s">
        <v>19</v>
      </c>
      <c r="E189" s="18" t="s">
        <v>895</v>
      </c>
      <c r="F189" s="19">
        <v>139825</v>
      </c>
      <c r="G189" s="70"/>
      <c r="O189" s="49"/>
      <c r="V189" s="50"/>
      <c r="BI189" s="49"/>
    </row>
    <row r="190" spans="1:61" ht="30" customHeight="1" x14ac:dyDescent="0.25">
      <c r="A190" s="16">
        <v>181</v>
      </c>
      <c r="B190" s="18" t="s">
        <v>458</v>
      </c>
      <c r="C190" s="59" t="s">
        <v>686</v>
      </c>
      <c r="D190" s="18" t="s">
        <v>7</v>
      </c>
      <c r="E190" s="18" t="s">
        <v>896</v>
      </c>
      <c r="F190" s="19">
        <v>3214357.06</v>
      </c>
      <c r="G190" s="47">
        <v>1249023.92</v>
      </c>
      <c r="O190" s="49"/>
      <c r="V190" s="50"/>
      <c r="BI190" s="49"/>
    </row>
    <row r="191" spans="1:61" ht="30" customHeight="1" x14ac:dyDescent="0.25">
      <c r="A191" s="16">
        <v>182</v>
      </c>
      <c r="B191" s="30" t="s">
        <v>459</v>
      </c>
      <c r="C191" s="59" t="s">
        <v>687</v>
      </c>
      <c r="D191" s="18" t="s">
        <v>35</v>
      </c>
      <c r="E191" s="18" t="s">
        <v>897</v>
      </c>
      <c r="F191" s="19">
        <v>432607.45</v>
      </c>
      <c r="G191" s="70"/>
      <c r="O191" s="49"/>
      <c r="V191" s="50"/>
      <c r="BI191" s="49"/>
    </row>
    <row r="192" spans="1:61" ht="30" customHeight="1" x14ac:dyDescent="0.25">
      <c r="A192" s="16">
        <v>183</v>
      </c>
      <c r="B192" s="30" t="s">
        <v>460</v>
      </c>
      <c r="C192" s="59" t="s">
        <v>650</v>
      </c>
      <c r="D192" s="18" t="s">
        <v>737</v>
      </c>
      <c r="E192" s="18" t="s">
        <v>898</v>
      </c>
      <c r="F192" s="19">
        <v>232099.97</v>
      </c>
      <c r="G192" s="70"/>
      <c r="O192" s="49"/>
      <c r="V192" s="50"/>
      <c r="BI192" s="49"/>
    </row>
    <row r="193" spans="1:61" ht="30" customHeight="1" x14ac:dyDescent="0.25">
      <c r="A193" s="16">
        <v>184</v>
      </c>
      <c r="B193" s="30" t="s">
        <v>461</v>
      </c>
      <c r="C193" s="59" t="s">
        <v>648</v>
      </c>
      <c r="D193" s="18" t="s">
        <v>11</v>
      </c>
      <c r="E193" s="18" t="s">
        <v>899</v>
      </c>
      <c r="F193" s="19">
        <v>216496.7</v>
      </c>
      <c r="G193" s="47">
        <v>207665.93</v>
      </c>
      <c r="O193" s="49"/>
      <c r="V193" s="50"/>
      <c r="BI193" s="49"/>
    </row>
    <row r="194" spans="1:61" ht="30" customHeight="1" x14ac:dyDescent="0.25">
      <c r="A194" s="16">
        <v>185</v>
      </c>
      <c r="B194" s="30" t="s">
        <v>462</v>
      </c>
      <c r="C194" s="59" t="s">
        <v>688</v>
      </c>
      <c r="D194" s="18" t="s">
        <v>182</v>
      </c>
      <c r="E194" s="18" t="s">
        <v>759</v>
      </c>
      <c r="F194" s="19">
        <v>6131094.25</v>
      </c>
      <c r="G194" s="70"/>
      <c r="O194" s="49"/>
      <c r="V194" s="50"/>
      <c r="BI194" s="49"/>
    </row>
    <row r="195" spans="1:61" ht="30" customHeight="1" x14ac:dyDescent="0.25">
      <c r="A195" s="16">
        <v>186</v>
      </c>
      <c r="B195" s="30" t="s">
        <v>463</v>
      </c>
      <c r="C195" s="59" t="s">
        <v>582</v>
      </c>
      <c r="D195" s="18" t="s">
        <v>182</v>
      </c>
      <c r="E195" s="18" t="s">
        <v>808</v>
      </c>
      <c r="F195" s="19">
        <v>4855408.13</v>
      </c>
      <c r="G195" s="70"/>
      <c r="O195" s="49"/>
      <c r="V195" s="50"/>
      <c r="BI195" s="49"/>
    </row>
    <row r="196" spans="1:61" ht="30" customHeight="1" x14ac:dyDescent="0.25">
      <c r="A196" s="16">
        <v>187</v>
      </c>
      <c r="B196" s="30" t="s">
        <v>1175</v>
      </c>
      <c r="C196" s="59" t="s">
        <v>686</v>
      </c>
      <c r="D196" s="18" t="s">
        <v>7</v>
      </c>
      <c r="E196" s="18" t="s">
        <v>900</v>
      </c>
      <c r="F196" s="19">
        <v>330301.13</v>
      </c>
      <c r="G196" s="70"/>
      <c r="O196" s="49"/>
      <c r="V196" s="50"/>
      <c r="BI196" s="49"/>
    </row>
    <row r="197" spans="1:61" ht="30" customHeight="1" x14ac:dyDescent="0.25">
      <c r="A197" s="16">
        <v>188</v>
      </c>
      <c r="B197" s="30" t="s">
        <v>464</v>
      </c>
      <c r="C197" s="59" t="s">
        <v>689</v>
      </c>
      <c r="D197" s="18" t="s">
        <v>68</v>
      </c>
      <c r="E197" s="18" t="s">
        <v>901</v>
      </c>
      <c r="F197" s="19">
        <v>724206.73</v>
      </c>
      <c r="G197" s="70"/>
      <c r="O197" s="49"/>
      <c r="V197" s="50"/>
      <c r="BI197" s="49"/>
    </row>
    <row r="198" spans="1:61" ht="30" customHeight="1" x14ac:dyDescent="0.25">
      <c r="A198" s="16">
        <v>189</v>
      </c>
      <c r="B198" s="18" t="s">
        <v>465</v>
      </c>
      <c r="C198" s="59" t="s">
        <v>649</v>
      </c>
      <c r="D198" s="18" t="s">
        <v>67</v>
      </c>
      <c r="E198" s="18" t="s">
        <v>902</v>
      </c>
      <c r="F198" s="19">
        <v>945045</v>
      </c>
      <c r="G198" s="70"/>
      <c r="O198" s="49"/>
      <c r="V198" s="50"/>
      <c r="BI198" s="49"/>
    </row>
    <row r="199" spans="1:61" ht="30" customHeight="1" x14ac:dyDescent="0.25">
      <c r="A199" s="16">
        <v>190</v>
      </c>
      <c r="B199" s="30" t="s">
        <v>466</v>
      </c>
      <c r="C199" s="59" t="s">
        <v>690</v>
      </c>
      <c r="D199" s="18" t="s">
        <v>737</v>
      </c>
      <c r="E199" s="18" t="s">
        <v>789</v>
      </c>
      <c r="F199" s="19">
        <v>237018.46</v>
      </c>
      <c r="G199" s="70"/>
      <c r="O199" s="49"/>
      <c r="V199" s="50"/>
      <c r="BI199" s="49"/>
    </row>
    <row r="200" spans="1:61" ht="30" customHeight="1" x14ac:dyDescent="0.25">
      <c r="A200" s="16">
        <v>191</v>
      </c>
      <c r="B200" s="18" t="s">
        <v>467</v>
      </c>
      <c r="C200" s="59" t="s">
        <v>691</v>
      </c>
      <c r="D200" s="18" t="s">
        <v>70</v>
      </c>
      <c r="E200" s="18" t="s">
        <v>903</v>
      </c>
      <c r="F200" s="19">
        <v>879020.06</v>
      </c>
      <c r="G200" s="70"/>
      <c r="O200" s="49"/>
      <c r="V200" s="50"/>
      <c r="BI200" s="49"/>
    </row>
    <row r="201" spans="1:61" ht="30" customHeight="1" x14ac:dyDescent="0.25">
      <c r="A201" s="16">
        <v>192</v>
      </c>
      <c r="B201" s="30" t="s">
        <v>468</v>
      </c>
      <c r="C201" s="59" t="s">
        <v>647</v>
      </c>
      <c r="D201" s="18" t="s">
        <v>278</v>
      </c>
      <c r="E201" s="18" t="s">
        <v>782</v>
      </c>
      <c r="F201" s="19">
        <v>2118208.36</v>
      </c>
      <c r="G201" s="70"/>
      <c r="O201" s="49"/>
      <c r="V201" s="50"/>
      <c r="BI201" s="49"/>
    </row>
    <row r="202" spans="1:61" ht="30" customHeight="1" x14ac:dyDescent="0.25">
      <c r="A202" s="16">
        <v>193</v>
      </c>
      <c r="B202" s="30" t="s">
        <v>469</v>
      </c>
      <c r="C202" s="59" t="s">
        <v>276</v>
      </c>
      <c r="D202" s="18" t="s">
        <v>35</v>
      </c>
      <c r="E202" s="18" t="s">
        <v>904</v>
      </c>
      <c r="F202" s="19">
        <v>40066</v>
      </c>
      <c r="G202" s="70"/>
      <c r="O202" s="49"/>
      <c r="V202" s="50"/>
      <c r="BI202" s="49"/>
    </row>
    <row r="203" spans="1:61" ht="30" customHeight="1" x14ac:dyDescent="0.25">
      <c r="A203" s="16">
        <v>194</v>
      </c>
      <c r="B203" s="30" t="s">
        <v>470</v>
      </c>
      <c r="C203" s="59" t="s">
        <v>655</v>
      </c>
      <c r="D203" s="18" t="s">
        <v>7</v>
      </c>
      <c r="E203" s="18" t="s">
        <v>905</v>
      </c>
      <c r="F203" s="19">
        <v>48234.5</v>
      </c>
      <c r="G203" s="70"/>
      <c r="O203" s="49"/>
      <c r="V203" s="50"/>
      <c r="BI203" s="49"/>
    </row>
    <row r="204" spans="1:61" ht="30" customHeight="1" x14ac:dyDescent="0.25">
      <c r="A204" s="16">
        <v>195</v>
      </c>
      <c r="B204" s="30" t="s">
        <v>471</v>
      </c>
      <c r="C204" s="59" t="s">
        <v>255</v>
      </c>
      <c r="D204" s="18" t="s">
        <v>69</v>
      </c>
      <c r="E204" s="18" t="s">
        <v>906</v>
      </c>
      <c r="F204" s="19">
        <v>7708108.1799999997</v>
      </c>
      <c r="G204" s="70"/>
      <c r="O204" s="49"/>
      <c r="V204" s="50"/>
      <c r="BI204" s="49"/>
    </row>
    <row r="205" spans="1:61" ht="30" customHeight="1" x14ac:dyDescent="0.25">
      <c r="A205" s="16">
        <v>196</v>
      </c>
      <c r="B205" s="30" t="s">
        <v>472</v>
      </c>
      <c r="C205" s="59" t="s">
        <v>268</v>
      </c>
      <c r="D205" s="18" t="s">
        <v>737</v>
      </c>
      <c r="E205" s="18" t="s">
        <v>907</v>
      </c>
      <c r="F205" s="19">
        <v>280602.40000000002</v>
      </c>
      <c r="G205" s="70"/>
      <c r="O205" s="49"/>
      <c r="V205" s="50"/>
      <c r="BI205" s="49"/>
    </row>
    <row r="206" spans="1:61" ht="30" customHeight="1" x14ac:dyDescent="0.25">
      <c r="A206" s="16">
        <v>197</v>
      </c>
      <c r="B206" s="30" t="s">
        <v>473</v>
      </c>
      <c r="C206" s="59" t="s">
        <v>623</v>
      </c>
      <c r="D206" s="18" t="s">
        <v>70</v>
      </c>
      <c r="E206" s="18" t="s">
        <v>908</v>
      </c>
      <c r="F206" s="19">
        <v>137858</v>
      </c>
      <c r="G206" s="70"/>
      <c r="O206" s="49"/>
      <c r="V206" s="50"/>
      <c r="BI206" s="49"/>
    </row>
    <row r="207" spans="1:61" ht="30" customHeight="1" x14ac:dyDescent="0.25">
      <c r="A207" s="16">
        <v>198</v>
      </c>
      <c r="B207" s="18" t="s">
        <v>474</v>
      </c>
      <c r="C207" s="59" t="s">
        <v>692</v>
      </c>
      <c r="D207" s="18" t="s">
        <v>70</v>
      </c>
      <c r="E207" s="18" t="s">
        <v>909</v>
      </c>
      <c r="F207" s="19">
        <v>527337.13</v>
      </c>
      <c r="G207" s="70"/>
      <c r="O207" s="49"/>
      <c r="V207" s="50"/>
      <c r="BI207" s="49"/>
    </row>
    <row r="208" spans="1:61" ht="30" customHeight="1" x14ac:dyDescent="0.25">
      <c r="A208" s="16">
        <v>199</v>
      </c>
      <c r="B208" s="30" t="s">
        <v>475</v>
      </c>
      <c r="C208" s="59" t="s">
        <v>693</v>
      </c>
      <c r="D208" s="18" t="s">
        <v>11</v>
      </c>
      <c r="E208" s="18" t="s">
        <v>847</v>
      </c>
      <c r="F208" s="19">
        <v>4798433.3</v>
      </c>
      <c r="G208" s="70"/>
      <c r="O208" s="49"/>
      <c r="V208" s="50"/>
      <c r="BI208" s="49"/>
    </row>
    <row r="209" spans="1:61" ht="30" customHeight="1" x14ac:dyDescent="0.25">
      <c r="A209" s="16">
        <v>200</v>
      </c>
      <c r="B209" s="30" t="s">
        <v>476</v>
      </c>
      <c r="C209" s="59" t="s">
        <v>694</v>
      </c>
      <c r="D209" s="18" t="s">
        <v>68</v>
      </c>
      <c r="E209" s="18" t="s">
        <v>910</v>
      </c>
      <c r="F209" s="19">
        <v>470173.05</v>
      </c>
      <c r="G209" s="47">
        <v>346956.29</v>
      </c>
      <c r="O209" s="49"/>
      <c r="V209" s="50"/>
      <c r="BI209" s="49"/>
    </row>
    <row r="210" spans="1:61" ht="30" customHeight="1" x14ac:dyDescent="0.25">
      <c r="A210" s="16">
        <v>201</v>
      </c>
      <c r="B210" s="30" t="s">
        <v>477</v>
      </c>
      <c r="C210" s="59" t="s">
        <v>602</v>
      </c>
      <c r="D210" s="18" t="s">
        <v>7</v>
      </c>
      <c r="E210" s="18" t="s">
        <v>911</v>
      </c>
      <c r="F210" s="19">
        <v>109631.73</v>
      </c>
      <c r="G210" s="70"/>
      <c r="O210" s="49"/>
      <c r="V210" s="50"/>
      <c r="BI210" s="49"/>
    </row>
    <row r="211" spans="1:61" ht="30" customHeight="1" x14ac:dyDescent="0.25">
      <c r="A211" s="16">
        <v>202</v>
      </c>
      <c r="B211" s="30" t="s">
        <v>478</v>
      </c>
      <c r="C211" s="59" t="s">
        <v>592</v>
      </c>
      <c r="D211" s="18" t="s">
        <v>14</v>
      </c>
      <c r="E211" s="18" t="s">
        <v>912</v>
      </c>
      <c r="F211" s="19">
        <v>2055721.58</v>
      </c>
      <c r="G211" s="70"/>
      <c r="O211" s="49"/>
      <c r="V211" s="50"/>
      <c r="BI211" s="49"/>
    </row>
    <row r="212" spans="1:61" ht="30" customHeight="1" x14ac:dyDescent="0.25">
      <c r="A212" s="16">
        <v>203</v>
      </c>
      <c r="B212" s="30" t="s">
        <v>479</v>
      </c>
      <c r="C212" s="59" t="s">
        <v>212</v>
      </c>
      <c r="D212" s="18" t="s">
        <v>7</v>
      </c>
      <c r="E212" s="18" t="s">
        <v>913</v>
      </c>
      <c r="F212" s="19">
        <v>45287.98</v>
      </c>
      <c r="G212" s="70"/>
      <c r="O212" s="49"/>
      <c r="V212" s="50"/>
      <c r="BI212" s="49"/>
    </row>
    <row r="213" spans="1:61" ht="30" customHeight="1" x14ac:dyDescent="0.25">
      <c r="A213" s="16">
        <v>204</v>
      </c>
      <c r="B213" s="30" t="s">
        <v>480</v>
      </c>
      <c r="C213" s="59" t="s">
        <v>695</v>
      </c>
      <c r="D213" s="18" t="s">
        <v>146</v>
      </c>
      <c r="E213" s="18" t="s">
        <v>914</v>
      </c>
      <c r="F213" s="19">
        <v>62831.82</v>
      </c>
      <c r="G213" s="47">
        <v>54120.93</v>
      </c>
      <c r="O213" s="49"/>
      <c r="V213" s="50"/>
      <c r="BI213" s="49"/>
    </row>
    <row r="214" spans="1:61" ht="44.25" customHeight="1" x14ac:dyDescent="0.25">
      <c r="A214" s="16">
        <v>205</v>
      </c>
      <c r="B214" s="18" t="s">
        <v>481</v>
      </c>
      <c r="C214" s="59" t="s">
        <v>662</v>
      </c>
      <c r="D214" s="18" t="s">
        <v>70</v>
      </c>
      <c r="E214" s="18" t="s">
        <v>915</v>
      </c>
      <c r="F214" s="19">
        <v>1224418.08</v>
      </c>
      <c r="G214" s="70"/>
      <c r="O214" s="49"/>
      <c r="V214" s="50"/>
      <c r="BI214" s="49"/>
    </row>
    <row r="215" spans="1:61" ht="30" customHeight="1" x14ac:dyDescent="0.25">
      <c r="A215" s="16">
        <v>206</v>
      </c>
      <c r="B215" s="30" t="s">
        <v>482</v>
      </c>
      <c r="C215" s="59" t="s">
        <v>590</v>
      </c>
      <c r="D215" s="18" t="s">
        <v>146</v>
      </c>
      <c r="E215" s="18" t="s">
        <v>782</v>
      </c>
      <c r="F215" s="19">
        <v>708608.46</v>
      </c>
      <c r="G215" s="70"/>
      <c r="O215" s="49"/>
      <c r="V215" s="50"/>
      <c r="BI215" s="49"/>
    </row>
    <row r="216" spans="1:61" ht="30" customHeight="1" x14ac:dyDescent="0.25">
      <c r="A216" s="16">
        <v>207</v>
      </c>
      <c r="B216" s="30" t="s">
        <v>483</v>
      </c>
      <c r="C216" s="59" t="s">
        <v>682</v>
      </c>
      <c r="D216" s="18" t="s">
        <v>71</v>
      </c>
      <c r="E216" s="18" t="s">
        <v>916</v>
      </c>
      <c r="F216" s="19">
        <v>132986.29</v>
      </c>
      <c r="G216" s="70"/>
      <c r="O216" s="49"/>
      <c r="V216" s="50"/>
      <c r="BI216" s="49"/>
    </row>
    <row r="217" spans="1:61" ht="30" customHeight="1" x14ac:dyDescent="0.25">
      <c r="A217" s="16">
        <v>208</v>
      </c>
      <c r="B217" s="30" t="s">
        <v>484</v>
      </c>
      <c r="C217" s="59" t="s">
        <v>615</v>
      </c>
      <c r="D217" s="18" t="s">
        <v>14</v>
      </c>
      <c r="E217" s="18" t="s">
        <v>917</v>
      </c>
      <c r="F217" s="19">
        <v>634286.35</v>
      </c>
      <c r="G217" s="47">
        <v>536095</v>
      </c>
      <c r="O217" s="49"/>
      <c r="V217" s="50"/>
      <c r="BI217" s="49"/>
    </row>
    <row r="218" spans="1:61" ht="30" customHeight="1" x14ac:dyDescent="0.25">
      <c r="A218" s="16">
        <v>209</v>
      </c>
      <c r="B218" s="30" t="s">
        <v>485</v>
      </c>
      <c r="C218" s="59" t="s">
        <v>696</v>
      </c>
      <c r="D218" s="18" t="s">
        <v>182</v>
      </c>
      <c r="E218" s="18" t="s">
        <v>852</v>
      </c>
      <c r="F218" s="19">
        <v>99206.5</v>
      </c>
      <c r="G218" s="70"/>
      <c r="O218" s="49"/>
      <c r="V218" s="50"/>
      <c r="BI218" s="49"/>
    </row>
    <row r="219" spans="1:61" ht="30" customHeight="1" x14ac:dyDescent="0.25">
      <c r="A219" s="16">
        <v>210</v>
      </c>
      <c r="B219" s="30" t="s">
        <v>486</v>
      </c>
      <c r="C219" s="59" t="s">
        <v>697</v>
      </c>
      <c r="D219" s="18" t="s">
        <v>7</v>
      </c>
      <c r="E219" s="18" t="s">
        <v>858</v>
      </c>
      <c r="F219" s="19">
        <v>969571.29</v>
      </c>
      <c r="G219" s="70"/>
      <c r="O219" s="49"/>
      <c r="V219" s="50"/>
      <c r="BI219" s="49"/>
    </row>
    <row r="220" spans="1:61" ht="30" customHeight="1" x14ac:dyDescent="0.25">
      <c r="A220" s="16">
        <v>211</v>
      </c>
      <c r="B220" s="30" t="s">
        <v>487</v>
      </c>
      <c r="C220" s="59" t="s">
        <v>698</v>
      </c>
      <c r="D220" s="18" t="s">
        <v>86</v>
      </c>
      <c r="E220" s="18" t="s">
        <v>918</v>
      </c>
      <c r="F220" s="19">
        <v>264568.69</v>
      </c>
      <c r="G220" s="70"/>
      <c r="O220" s="49"/>
      <c r="V220" s="50"/>
      <c r="BI220" s="49"/>
    </row>
    <row r="221" spans="1:61" ht="30" customHeight="1" x14ac:dyDescent="0.25">
      <c r="A221" s="16">
        <v>212</v>
      </c>
      <c r="B221" s="18" t="s">
        <v>488</v>
      </c>
      <c r="C221" s="59" t="s">
        <v>643</v>
      </c>
      <c r="D221" s="18" t="s">
        <v>86</v>
      </c>
      <c r="E221" s="18" t="s">
        <v>919</v>
      </c>
      <c r="F221" s="19">
        <v>442004.72</v>
      </c>
      <c r="G221" s="47">
        <v>434742.42</v>
      </c>
      <c r="O221" s="49"/>
      <c r="V221" s="50"/>
      <c r="BI221" s="49"/>
    </row>
    <row r="222" spans="1:61" ht="30" customHeight="1" x14ac:dyDescent="0.25">
      <c r="A222" s="16">
        <v>213</v>
      </c>
      <c r="B222" s="30" t="s">
        <v>489</v>
      </c>
      <c r="C222" s="59" t="s">
        <v>592</v>
      </c>
      <c r="D222" s="18" t="s">
        <v>14</v>
      </c>
      <c r="E222" s="18" t="s">
        <v>920</v>
      </c>
      <c r="F222" s="19">
        <v>64411.37</v>
      </c>
      <c r="G222" s="70"/>
      <c r="O222" s="49"/>
      <c r="V222" s="50"/>
      <c r="BI222" s="49"/>
    </row>
    <row r="223" spans="1:61" ht="30" customHeight="1" x14ac:dyDescent="0.25">
      <c r="A223" s="16">
        <v>214</v>
      </c>
      <c r="B223" s="30" t="s">
        <v>490</v>
      </c>
      <c r="C223" s="59" t="s">
        <v>699</v>
      </c>
      <c r="D223" s="18" t="s">
        <v>278</v>
      </c>
      <c r="E223" s="18" t="s">
        <v>921</v>
      </c>
      <c r="F223" s="19">
        <v>419429.11</v>
      </c>
      <c r="G223" s="70"/>
      <c r="O223" s="49"/>
      <c r="V223" s="50"/>
      <c r="BI223" s="49"/>
    </row>
    <row r="224" spans="1:61" ht="30" customHeight="1" x14ac:dyDescent="0.25">
      <c r="A224" s="16">
        <v>215</v>
      </c>
      <c r="B224" s="18" t="s">
        <v>491</v>
      </c>
      <c r="C224" s="59" t="s">
        <v>605</v>
      </c>
      <c r="D224" s="18" t="s">
        <v>14</v>
      </c>
      <c r="E224" s="18" t="s">
        <v>922</v>
      </c>
      <c r="F224" s="19">
        <v>139936.85999999999</v>
      </c>
      <c r="G224" s="47">
        <v>139936.72</v>
      </c>
      <c r="O224" s="49"/>
      <c r="V224" s="50"/>
      <c r="BI224" s="49"/>
    </row>
    <row r="225" spans="1:61" ht="30" customHeight="1" x14ac:dyDescent="0.25">
      <c r="A225" s="16">
        <v>216</v>
      </c>
      <c r="B225" s="30" t="s">
        <v>492</v>
      </c>
      <c r="C225" s="59" t="s">
        <v>667</v>
      </c>
      <c r="D225" s="18" t="s">
        <v>737</v>
      </c>
      <c r="E225" s="18" t="s">
        <v>923</v>
      </c>
      <c r="F225" s="19">
        <v>399043.41</v>
      </c>
      <c r="G225" s="70"/>
      <c r="O225" s="49"/>
      <c r="V225" s="50"/>
      <c r="BI225" s="49"/>
    </row>
    <row r="226" spans="1:61" ht="30" customHeight="1" x14ac:dyDescent="0.25">
      <c r="A226" s="16">
        <v>217</v>
      </c>
      <c r="B226" s="30" t="s">
        <v>493</v>
      </c>
      <c r="C226" s="59" t="s">
        <v>700</v>
      </c>
      <c r="D226" s="18" t="s">
        <v>7</v>
      </c>
      <c r="E226" s="18" t="s">
        <v>924</v>
      </c>
      <c r="F226" s="19">
        <v>1821777.94</v>
      </c>
      <c r="G226" s="47">
        <v>852707.15</v>
      </c>
      <c r="O226" s="49"/>
      <c r="V226" s="50"/>
      <c r="BI226" s="49"/>
    </row>
    <row r="227" spans="1:61" ht="30" customHeight="1" x14ac:dyDescent="0.25">
      <c r="A227" s="16">
        <v>218</v>
      </c>
      <c r="B227" s="30" t="s">
        <v>494</v>
      </c>
      <c r="C227" s="59" t="s">
        <v>701</v>
      </c>
      <c r="D227" s="18" t="s">
        <v>7</v>
      </c>
      <c r="E227" s="18" t="s">
        <v>925</v>
      </c>
      <c r="F227" s="19">
        <v>204088.5</v>
      </c>
      <c r="G227" s="70"/>
      <c r="O227" s="49"/>
      <c r="V227" s="50"/>
      <c r="BI227" s="49"/>
    </row>
    <row r="228" spans="1:61" ht="30" customHeight="1" x14ac:dyDescent="0.25">
      <c r="A228" s="16">
        <v>219</v>
      </c>
      <c r="B228" s="30" t="s">
        <v>495</v>
      </c>
      <c r="C228" s="59" t="s">
        <v>677</v>
      </c>
      <c r="D228" s="18" t="s">
        <v>65</v>
      </c>
      <c r="E228" s="18" t="s">
        <v>926</v>
      </c>
      <c r="F228" s="19">
        <v>470199.53</v>
      </c>
      <c r="G228" s="70"/>
      <c r="O228" s="49"/>
      <c r="V228" s="50"/>
      <c r="BI228" s="49"/>
    </row>
    <row r="229" spans="1:61" ht="30" customHeight="1" x14ac:dyDescent="0.25">
      <c r="A229" s="16">
        <v>220</v>
      </c>
      <c r="B229" s="30" t="s">
        <v>496</v>
      </c>
      <c r="C229" s="59" t="s">
        <v>702</v>
      </c>
      <c r="D229" s="18" t="s">
        <v>19</v>
      </c>
      <c r="E229" s="18" t="s">
        <v>927</v>
      </c>
      <c r="F229" s="19">
        <v>1014269.1</v>
      </c>
      <c r="G229" s="47">
        <v>1002229.21</v>
      </c>
      <c r="O229" s="49"/>
      <c r="V229" s="50"/>
      <c r="BI229" s="49"/>
    </row>
    <row r="230" spans="1:61" ht="30" customHeight="1" x14ac:dyDescent="0.25">
      <c r="A230" s="16">
        <v>221</v>
      </c>
      <c r="B230" s="30" t="s">
        <v>497</v>
      </c>
      <c r="C230" s="59" t="s">
        <v>602</v>
      </c>
      <c r="D230" s="18" t="s">
        <v>7</v>
      </c>
      <c r="E230" s="18" t="s">
        <v>852</v>
      </c>
      <c r="F230" s="19">
        <v>419190.24</v>
      </c>
      <c r="G230" s="70"/>
      <c r="O230" s="49"/>
      <c r="V230" s="50"/>
      <c r="BI230" s="49"/>
    </row>
    <row r="231" spans="1:61" ht="30" customHeight="1" x14ac:dyDescent="0.25">
      <c r="A231" s="16">
        <v>222</v>
      </c>
      <c r="B231" s="30" t="s">
        <v>498</v>
      </c>
      <c r="C231" s="59" t="s">
        <v>703</v>
      </c>
      <c r="D231" s="18" t="s">
        <v>278</v>
      </c>
      <c r="E231" s="18" t="s">
        <v>815</v>
      </c>
      <c r="F231" s="19">
        <v>241323.8</v>
      </c>
      <c r="G231" s="47">
        <v>232978.92</v>
      </c>
      <c r="O231" s="49"/>
      <c r="V231" s="50"/>
      <c r="BI231" s="49"/>
    </row>
    <row r="232" spans="1:61" ht="30" customHeight="1" x14ac:dyDescent="0.25">
      <c r="A232" s="16">
        <v>223</v>
      </c>
      <c r="B232" s="18" t="s">
        <v>499</v>
      </c>
      <c r="C232" s="59" t="s">
        <v>611</v>
      </c>
      <c r="D232" s="18" t="s">
        <v>146</v>
      </c>
      <c r="E232" s="18" t="s">
        <v>928</v>
      </c>
      <c r="F232" s="19">
        <v>885244.65</v>
      </c>
      <c r="G232" s="70"/>
      <c r="O232" s="49"/>
      <c r="V232" s="50"/>
      <c r="BI232" s="49"/>
    </row>
    <row r="233" spans="1:61" ht="30" customHeight="1" x14ac:dyDescent="0.25">
      <c r="A233" s="16">
        <v>224</v>
      </c>
      <c r="B233" s="30" t="s">
        <v>500</v>
      </c>
      <c r="C233" s="59" t="s">
        <v>631</v>
      </c>
      <c r="D233" s="18" t="s">
        <v>19</v>
      </c>
      <c r="E233" s="18" t="s">
        <v>929</v>
      </c>
      <c r="F233" s="19">
        <v>49681.1</v>
      </c>
      <c r="G233" s="70"/>
      <c r="O233" s="49"/>
      <c r="V233" s="50"/>
      <c r="BI233" s="49"/>
    </row>
    <row r="234" spans="1:61" ht="30" customHeight="1" x14ac:dyDescent="0.25">
      <c r="A234" s="16">
        <v>225</v>
      </c>
      <c r="B234" s="30" t="s">
        <v>501</v>
      </c>
      <c r="C234" s="59" t="s">
        <v>648</v>
      </c>
      <c r="D234" s="18" t="s">
        <v>11</v>
      </c>
      <c r="E234" s="18" t="s">
        <v>797</v>
      </c>
      <c r="F234" s="19">
        <v>492629.43</v>
      </c>
      <c r="G234" s="70"/>
      <c r="O234" s="49"/>
      <c r="V234" s="50"/>
      <c r="BI234" s="49"/>
    </row>
    <row r="235" spans="1:61" ht="30" customHeight="1" x14ac:dyDescent="0.25">
      <c r="A235" s="16">
        <v>226</v>
      </c>
      <c r="B235" s="30" t="s">
        <v>502</v>
      </c>
      <c r="C235" s="59" t="s">
        <v>269</v>
      </c>
      <c r="D235" s="18" t="s">
        <v>14</v>
      </c>
      <c r="E235" s="18" t="s">
        <v>930</v>
      </c>
      <c r="F235" s="19">
        <v>400246.1</v>
      </c>
      <c r="G235" s="70"/>
      <c r="O235" s="49"/>
      <c r="V235" s="50"/>
      <c r="BI235" s="49"/>
    </row>
    <row r="236" spans="1:61" ht="30" customHeight="1" x14ac:dyDescent="0.25">
      <c r="A236" s="16">
        <v>227</v>
      </c>
      <c r="B236" s="30" t="s">
        <v>503</v>
      </c>
      <c r="C236" s="59" t="s">
        <v>704</v>
      </c>
      <c r="D236" s="18" t="s">
        <v>68</v>
      </c>
      <c r="E236" s="18" t="s">
        <v>931</v>
      </c>
      <c r="F236" s="19">
        <v>2877582.28</v>
      </c>
      <c r="G236" s="70"/>
      <c r="O236" s="49"/>
      <c r="V236" s="50"/>
      <c r="BI236" s="49"/>
    </row>
    <row r="237" spans="1:61" ht="30" customHeight="1" x14ac:dyDescent="0.25">
      <c r="A237" s="16">
        <v>228</v>
      </c>
      <c r="B237" s="30" t="s">
        <v>504</v>
      </c>
      <c r="C237" s="59" t="s">
        <v>213</v>
      </c>
      <c r="D237" s="18" t="s">
        <v>14</v>
      </c>
      <c r="E237" s="18" t="s">
        <v>932</v>
      </c>
      <c r="F237" s="19">
        <v>192343.1</v>
      </c>
      <c r="G237" s="70"/>
      <c r="O237" s="49"/>
      <c r="V237" s="50"/>
      <c r="BI237" s="49"/>
    </row>
    <row r="238" spans="1:61" ht="30" customHeight="1" x14ac:dyDescent="0.25">
      <c r="A238" s="16">
        <v>229</v>
      </c>
      <c r="B238" s="30" t="s">
        <v>505</v>
      </c>
      <c r="C238" s="59" t="s">
        <v>652</v>
      </c>
      <c r="D238" s="18" t="s">
        <v>7</v>
      </c>
      <c r="E238" s="18" t="s">
        <v>842</v>
      </c>
      <c r="F238" s="19">
        <v>510924.48</v>
      </c>
      <c r="G238" s="70"/>
      <c r="O238" s="49"/>
      <c r="V238" s="50"/>
      <c r="BI238" s="49"/>
    </row>
    <row r="239" spans="1:61" ht="30" customHeight="1" x14ac:dyDescent="0.25">
      <c r="A239" s="16">
        <v>230</v>
      </c>
      <c r="B239" s="30" t="s">
        <v>506</v>
      </c>
      <c r="C239" s="59" t="s">
        <v>705</v>
      </c>
      <c r="D239" s="18" t="s">
        <v>70</v>
      </c>
      <c r="E239" s="18" t="s">
        <v>933</v>
      </c>
      <c r="F239" s="19">
        <v>179995.5</v>
      </c>
      <c r="G239" s="70"/>
      <c r="O239" s="49"/>
      <c r="V239" s="50"/>
      <c r="BI239" s="49"/>
    </row>
    <row r="240" spans="1:61" ht="30" customHeight="1" x14ac:dyDescent="0.25">
      <c r="A240" s="16">
        <v>231</v>
      </c>
      <c r="B240" s="30" t="s">
        <v>507</v>
      </c>
      <c r="C240" s="59" t="s">
        <v>706</v>
      </c>
      <c r="D240" s="18" t="s">
        <v>86</v>
      </c>
      <c r="E240" s="18" t="s">
        <v>774</v>
      </c>
      <c r="F240" s="19">
        <v>93856.35</v>
      </c>
      <c r="G240" s="70"/>
      <c r="O240" s="49"/>
      <c r="V240" s="50"/>
      <c r="BI240" s="49"/>
    </row>
    <row r="241" spans="1:61" ht="30" customHeight="1" x14ac:dyDescent="0.25">
      <c r="A241" s="16">
        <v>232</v>
      </c>
      <c r="B241" s="30" t="s">
        <v>508</v>
      </c>
      <c r="C241" s="59" t="s">
        <v>221</v>
      </c>
      <c r="D241" s="18" t="s">
        <v>278</v>
      </c>
      <c r="E241" s="18" t="s">
        <v>934</v>
      </c>
      <c r="F241" s="19">
        <v>38224</v>
      </c>
      <c r="G241" s="70"/>
      <c r="O241" s="49"/>
      <c r="V241" s="50"/>
      <c r="BI241" s="49"/>
    </row>
    <row r="242" spans="1:61" ht="30" customHeight="1" x14ac:dyDescent="0.25">
      <c r="A242" s="16">
        <v>233</v>
      </c>
      <c r="B242" s="30" t="s">
        <v>509</v>
      </c>
      <c r="C242" s="59" t="s">
        <v>707</v>
      </c>
      <c r="D242" s="18" t="s">
        <v>278</v>
      </c>
      <c r="E242" s="18" t="s">
        <v>935</v>
      </c>
      <c r="F242" s="19">
        <v>80131.789999999994</v>
      </c>
      <c r="G242" s="47">
        <v>78449.149999999994</v>
      </c>
      <c r="O242" s="49"/>
      <c r="V242" s="50"/>
      <c r="BI242" s="49"/>
    </row>
    <row r="243" spans="1:61" ht="30" customHeight="1" x14ac:dyDescent="0.25">
      <c r="A243" s="16">
        <v>234</v>
      </c>
      <c r="B243" s="30" t="s">
        <v>510</v>
      </c>
      <c r="C243" s="59" t="s">
        <v>708</v>
      </c>
      <c r="D243" s="18" t="s">
        <v>14</v>
      </c>
      <c r="E243" s="18" t="s">
        <v>936</v>
      </c>
      <c r="F243" s="19">
        <v>510529.88</v>
      </c>
      <c r="G243" s="70"/>
      <c r="O243" s="49"/>
      <c r="V243" s="50"/>
      <c r="BI243" s="49"/>
    </row>
    <row r="244" spans="1:61" ht="30" customHeight="1" x14ac:dyDescent="0.25">
      <c r="A244" s="16">
        <v>235</v>
      </c>
      <c r="B244" s="30" t="s">
        <v>511</v>
      </c>
      <c r="C244" s="59" t="s">
        <v>608</v>
      </c>
      <c r="D244" s="18" t="s">
        <v>19</v>
      </c>
      <c r="E244" s="18" t="s">
        <v>937</v>
      </c>
      <c r="F244" s="19">
        <v>240240</v>
      </c>
      <c r="G244" s="47">
        <v>240240</v>
      </c>
      <c r="O244" s="49"/>
      <c r="V244" s="50"/>
      <c r="BI244" s="49"/>
    </row>
    <row r="245" spans="1:61" ht="28.5" customHeight="1" x14ac:dyDescent="0.25">
      <c r="A245" s="16">
        <v>236</v>
      </c>
      <c r="B245" s="18" t="s">
        <v>512</v>
      </c>
      <c r="C245" s="59" t="s">
        <v>662</v>
      </c>
      <c r="D245" s="18" t="s">
        <v>70</v>
      </c>
      <c r="E245" s="18" t="s">
        <v>938</v>
      </c>
      <c r="F245" s="19">
        <v>78800.100000000006</v>
      </c>
      <c r="G245" s="70"/>
      <c r="O245" s="49"/>
      <c r="V245" s="50"/>
      <c r="BI245" s="49"/>
    </row>
    <row r="246" spans="1:61" ht="30" customHeight="1" x14ac:dyDescent="0.25">
      <c r="A246" s="16">
        <v>237</v>
      </c>
      <c r="B246" s="30" t="s">
        <v>513</v>
      </c>
      <c r="C246" s="59" t="s">
        <v>709</v>
      </c>
      <c r="D246" s="18" t="s">
        <v>11</v>
      </c>
      <c r="E246" s="18" t="s">
        <v>831</v>
      </c>
      <c r="F246" s="19">
        <v>1237128.8999999999</v>
      </c>
      <c r="G246" s="47">
        <v>1228999.8</v>
      </c>
      <c r="O246" s="49"/>
      <c r="V246" s="50"/>
      <c r="BI246" s="49"/>
    </row>
    <row r="247" spans="1:61" ht="30" customHeight="1" x14ac:dyDescent="0.25">
      <c r="A247" s="16">
        <v>238</v>
      </c>
      <c r="B247" s="30" t="s">
        <v>514</v>
      </c>
      <c r="C247" s="59" t="s">
        <v>703</v>
      </c>
      <c r="D247" s="18" t="s">
        <v>278</v>
      </c>
      <c r="E247" s="18" t="s">
        <v>939</v>
      </c>
      <c r="F247" s="19">
        <v>418181.64</v>
      </c>
      <c r="G247" s="47">
        <v>416172.24</v>
      </c>
      <c r="O247" s="49"/>
      <c r="V247" s="50"/>
      <c r="BI247" s="49"/>
    </row>
    <row r="248" spans="1:61" ht="30" customHeight="1" x14ac:dyDescent="0.25">
      <c r="A248" s="16">
        <v>239</v>
      </c>
      <c r="B248" s="30" t="s">
        <v>515</v>
      </c>
      <c r="C248" s="59" t="s">
        <v>710</v>
      </c>
      <c r="D248" s="18" t="s">
        <v>65</v>
      </c>
      <c r="E248" s="18" t="s">
        <v>940</v>
      </c>
      <c r="F248" s="19">
        <v>437346.13</v>
      </c>
      <c r="G248" s="70"/>
      <c r="O248" s="49"/>
      <c r="V248" s="50"/>
      <c r="BI248" s="49"/>
    </row>
    <row r="249" spans="1:61" ht="30" customHeight="1" x14ac:dyDescent="0.25">
      <c r="A249" s="16">
        <v>240</v>
      </c>
      <c r="B249" s="30" t="s">
        <v>516</v>
      </c>
      <c r="C249" s="59" t="s">
        <v>255</v>
      </c>
      <c r="D249" s="18" t="s">
        <v>69</v>
      </c>
      <c r="E249" s="18" t="s">
        <v>941</v>
      </c>
      <c r="F249" s="19">
        <v>525734.94999999995</v>
      </c>
      <c r="G249" s="70"/>
      <c r="O249" s="49"/>
      <c r="V249" s="50"/>
      <c r="BI249" s="49"/>
    </row>
    <row r="250" spans="1:61" ht="30" customHeight="1" x14ac:dyDescent="0.25">
      <c r="A250" s="16">
        <v>241</v>
      </c>
      <c r="B250" s="30" t="s">
        <v>517</v>
      </c>
      <c r="C250" s="59" t="s">
        <v>711</v>
      </c>
      <c r="D250" s="18" t="s">
        <v>737</v>
      </c>
      <c r="E250" s="18" t="s">
        <v>942</v>
      </c>
      <c r="F250" s="19">
        <v>269244.18</v>
      </c>
      <c r="G250" s="70"/>
      <c r="O250" s="49"/>
      <c r="V250" s="50"/>
      <c r="BI250" s="49"/>
    </row>
    <row r="251" spans="1:61" ht="30" customHeight="1" x14ac:dyDescent="0.25">
      <c r="A251" s="16">
        <v>242</v>
      </c>
      <c r="B251" s="30" t="s">
        <v>518</v>
      </c>
      <c r="C251" s="59" t="s">
        <v>639</v>
      </c>
      <c r="D251" s="18" t="s">
        <v>7</v>
      </c>
      <c r="E251" s="18" t="s">
        <v>943</v>
      </c>
      <c r="F251" s="19">
        <v>616877.88</v>
      </c>
      <c r="G251" s="70"/>
      <c r="O251" s="49"/>
      <c r="V251" s="50"/>
      <c r="BI251" s="49"/>
    </row>
    <row r="252" spans="1:61" ht="30" customHeight="1" x14ac:dyDescent="0.25">
      <c r="A252" s="16">
        <v>243</v>
      </c>
      <c r="B252" s="30" t="s">
        <v>519</v>
      </c>
      <c r="C252" s="59" t="s">
        <v>712</v>
      </c>
      <c r="D252" s="18" t="s">
        <v>735</v>
      </c>
      <c r="E252" s="18" t="s">
        <v>942</v>
      </c>
      <c r="F252" s="19">
        <v>174480.9</v>
      </c>
      <c r="G252" s="70"/>
      <c r="O252" s="49"/>
      <c r="V252" s="50"/>
      <c r="BI252" s="49"/>
    </row>
    <row r="253" spans="1:61" ht="30" customHeight="1" x14ac:dyDescent="0.25">
      <c r="A253" s="16">
        <v>244</v>
      </c>
      <c r="B253" s="30" t="s">
        <v>520</v>
      </c>
      <c r="C253" s="59" t="s">
        <v>709</v>
      </c>
      <c r="D253" s="18" t="s">
        <v>11</v>
      </c>
      <c r="E253" s="18" t="s">
        <v>789</v>
      </c>
      <c r="F253" s="19">
        <v>240849.8</v>
      </c>
      <c r="G253" s="70"/>
      <c r="O253" s="49"/>
      <c r="V253" s="50"/>
      <c r="BI253" s="49"/>
    </row>
    <row r="254" spans="1:61" ht="30" customHeight="1" x14ac:dyDescent="0.25">
      <c r="A254" s="16">
        <v>245</v>
      </c>
      <c r="B254" s="30" t="s">
        <v>521</v>
      </c>
      <c r="C254" s="59" t="s">
        <v>259</v>
      </c>
      <c r="D254" s="18" t="s">
        <v>738</v>
      </c>
      <c r="E254" s="18" t="s">
        <v>944</v>
      </c>
      <c r="F254" s="19">
        <v>892545.87</v>
      </c>
      <c r="G254" s="70"/>
      <c r="O254" s="49"/>
      <c r="V254" s="50"/>
      <c r="BI254" s="49"/>
    </row>
    <row r="255" spans="1:61" ht="30" customHeight="1" x14ac:dyDescent="0.25">
      <c r="A255" s="16">
        <v>246</v>
      </c>
      <c r="B255" s="30" t="s">
        <v>522</v>
      </c>
      <c r="C255" s="59" t="s">
        <v>255</v>
      </c>
      <c r="D255" s="18" t="s">
        <v>69</v>
      </c>
      <c r="E255" s="18" t="s">
        <v>945</v>
      </c>
      <c r="F255" s="19">
        <v>195534.54</v>
      </c>
      <c r="G255" s="47">
        <v>194603.14</v>
      </c>
      <c r="O255" s="49"/>
      <c r="V255" s="50"/>
      <c r="BI255" s="49"/>
    </row>
    <row r="256" spans="1:61" ht="30" customHeight="1" x14ac:dyDescent="0.25">
      <c r="A256" s="16">
        <v>247</v>
      </c>
      <c r="B256" s="30" t="s">
        <v>523</v>
      </c>
      <c r="C256" s="59" t="s">
        <v>270</v>
      </c>
      <c r="D256" s="18" t="s">
        <v>7</v>
      </c>
      <c r="E256" s="18" t="s">
        <v>946</v>
      </c>
      <c r="F256" s="19">
        <v>245657.09</v>
      </c>
      <c r="G256" s="70"/>
      <c r="O256" s="49"/>
      <c r="V256" s="50"/>
      <c r="BI256" s="49"/>
    </row>
    <row r="257" spans="1:61" ht="30" customHeight="1" x14ac:dyDescent="0.25">
      <c r="A257" s="16">
        <v>248</v>
      </c>
      <c r="B257" s="30" t="s">
        <v>524</v>
      </c>
      <c r="C257" s="59" t="s">
        <v>713</v>
      </c>
      <c r="D257" s="18" t="s">
        <v>7</v>
      </c>
      <c r="E257" s="18" t="s">
        <v>947</v>
      </c>
      <c r="F257" s="19">
        <v>99975</v>
      </c>
      <c r="G257" s="47">
        <v>91825</v>
      </c>
      <c r="O257" s="49"/>
      <c r="V257" s="50"/>
      <c r="BI257" s="49"/>
    </row>
    <row r="258" spans="1:61" ht="30" customHeight="1" x14ac:dyDescent="0.25">
      <c r="A258" s="16">
        <v>249</v>
      </c>
      <c r="B258" s="30" t="s">
        <v>525</v>
      </c>
      <c r="C258" s="59" t="s">
        <v>236</v>
      </c>
      <c r="D258" s="18" t="s">
        <v>278</v>
      </c>
      <c r="E258" s="18" t="s">
        <v>948</v>
      </c>
      <c r="F258" s="19">
        <v>1306188.81</v>
      </c>
      <c r="G258" s="70"/>
      <c r="O258" s="49"/>
      <c r="V258" s="50"/>
      <c r="BI258" s="49"/>
    </row>
    <row r="259" spans="1:61" ht="50.25" customHeight="1" x14ac:dyDescent="0.25">
      <c r="A259" s="16">
        <v>250</v>
      </c>
      <c r="B259" s="30" t="s">
        <v>526</v>
      </c>
      <c r="C259" s="59" t="s">
        <v>270</v>
      </c>
      <c r="D259" s="18" t="s">
        <v>7</v>
      </c>
      <c r="E259" s="18" t="s">
        <v>949</v>
      </c>
      <c r="F259" s="19">
        <v>2135933.6</v>
      </c>
      <c r="G259" s="70"/>
      <c r="O259" s="49"/>
      <c r="V259" s="50"/>
      <c r="BI259" s="49"/>
    </row>
    <row r="260" spans="1:61" ht="30" customHeight="1" x14ac:dyDescent="0.25">
      <c r="A260" s="16">
        <v>251</v>
      </c>
      <c r="B260" s="30" t="s">
        <v>527</v>
      </c>
      <c r="C260" s="59" t="s">
        <v>714</v>
      </c>
      <c r="D260" s="18" t="s">
        <v>278</v>
      </c>
      <c r="E260" s="18" t="s">
        <v>950</v>
      </c>
      <c r="F260" s="19">
        <v>39329.5</v>
      </c>
      <c r="G260" s="70"/>
      <c r="O260" s="49"/>
      <c r="V260" s="50"/>
      <c r="BI260" s="49"/>
    </row>
    <row r="261" spans="1:61" ht="30" customHeight="1" x14ac:dyDescent="0.25">
      <c r="A261" s="16">
        <v>252</v>
      </c>
      <c r="B261" s="30" t="s">
        <v>528</v>
      </c>
      <c r="C261" s="59" t="s">
        <v>661</v>
      </c>
      <c r="D261" s="18" t="s">
        <v>7</v>
      </c>
      <c r="E261" s="18" t="s">
        <v>774</v>
      </c>
      <c r="F261" s="19">
        <v>3205435.69</v>
      </c>
      <c r="G261" s="70"/>
      <c r="O261" s="49"/>
      <c r="V261" s="50"/>
      <c r="BI261" s="49"/>
    </row>
    <row r="262" spans="1:61" ht="30" customHeight="1" x14ac:dyDescent="0.25">
      <c r="A262" s="16">
        <v>253</v>
      </c>
      <c r="B262" s="30" t="s">
        <v>529</v>
      </c>
      <c r="C262" s="59" t="s">
        <v>212</v>
      </c>
      <c r="D262" s="18" t="s">
        <v>7</v>
      </c>
      <c r="E262" s="18" t="s">
        <v>951</v>
      </c>
      <c r="F262" s="19">
        <v>16357653.74</v>
      </c>
      <c r="G262" s="70"/>
      <c r="O262" s="49"/>
      <c r="V262" s="50"/>
      <c r="BI262" s="49"/>
    </row>
    <row r="263" spans="1:61" ht="30" customHeight="1" x14ac:dyDescent="0.25">
      <c r="A263" s="16">
        <v>254</v>
      </c>
      <c r="B263" s="18" t="s">
        <v>530</v>
      </c>
      <c r="C263" s="59" t="s">
        <v>226</v>
      </c>
      <c r="D263" s="18" t="s">
        <v>35</v>
      </c>
      <c r="E263" s="18" t="s">
        <v>831</v>
      </c>
      <c r="F263" s="19">
        <v>1539654.94</v>
      </c>
      <c r="G263" s="70"/>
      <c r="O263" s="49"/>
      <c r="V263" s="50"/>
      <c r="BI263" s="49"/>
    </row>
    <row r="264" spans="1:61" ht="30" customHeight="1" x14ac:dyDescent="0.25">
      <c r="A264" s="16">
        <v>255</v>
      </c>
      <c r="B264" s="30" t="s">
        <v>531</v>
      </c>
      <c r="C264" s="59" t="s">
        <v>715</v>
      </c>
      <c r="D264" s="18" t="s">
        <v>737</v>
      </c>
      <c r="E264" s="18" t="s">
        <v>952</v>
      </c>
      <c r="F264" s="19">
        <v>256599.51</v>
      </c>
      <c r="G264" s="70"/>
      <c r="O264" s="49"/>
      <c r="V264" s="50"/>
      <c r="BI264" s="49"/>
    </row>
    <row r="265" spans="1:61" ht="30" customHeight="1" x14ac:dyDescent="0.25">
      <c r="A265" s="16">
        <v>256</v>
      </c>
      <c r="B265" s="30" t="s">
        <v>532</v>
      </c>
      <c r="C265" s="59" t="s">
        <v>597</v>
      </c>
      <c r="D265" s="18" t="s">
        <v>71</v>
      </c>
      <c r="E265" s="18" t="s">
        <v>953</v>
      </c>
      <c r="F265" s="19">
        <v>83114.5</v>
      </c>
      <c r="G265" s="47">
        <v>83114.5</v>
      </c>
      <c r="O265" s="49"/>
      <c r="V265" s="50"/>
      <c r="BI265" s="49"/>
    </row>
    <row r="266" spans="1:61" ht="30" customHeight="1" x14ac:dyDescent="0.25">
      <c r="A266" s="16">
        <v>257</v>
      </c>
      <c r="B266" s="30" t="s">
        <v>533</v>
      </c>
      <c r="C266" s="59" t="s">
        <v>716</v>
      </c>
      <c r="D266" s="18" t="s">
        <v>14</v>
      </c>
      <c r="E266" s="18" t="s">
        <v>954</v>
      </c>
      <c r="F266" s="19">
        <v>139500</v>
      </c>
      <c r="G266" s="70"/>
      <c r="O266" s="49"/>
      <c r="V266" s="50"/>
      <c r="BI266" s="49"/>
    </row>
    <row r="267" spans="1:61" ht="30" customHeight="1" x14ac:dyDescent="0.25">
      <c r="A267" s="16">
        <v>258</v>
      </c>
      <c r="B267" s="30" t="s">
        <v>534</v>
      </c>
      <c r="C267" s="59" t="s">
        <v>639</v>
      </c>
      <c r="D267" s="18" t="s">
        <v>7</v>
      </c>
      <c r="E267" s="18" t="s">
        <v>955</v>
      </c>
      <c r="F267" s="19">
        <v>782909.96</v>
      </c>
      <c r="G267" s="70"/>
      <c r="O267" s="49"/>
      <c r="V267" s="50"/>
      <c r="BI267" s="49"/>
    </row>
    <row r="268" spans="1:61" ht="30" customHeight="1" x14ac:dyDescent="0.25">
      <c r="A268" s="16">
        <v>259</v>
      </c>
      <c r="B268" s="30" t="s">
        <v>535</v>
      </c>
      <c r="C268" s="59" t="s">
        <v>717</v>
      </c>
      <c r="D268" s="18" t="s">
        <v>86</v>
      </c>
      <c r="E268" s="18" t="s">
        <v>956</v>
      </c>
      <c r="F268" s="19">
        <v>341809.56</v>
      </c>
      <c r="G268" s="70"/>
      <c r="O268" s="49"/>
      <c r="V268" s="50"/>
      <c r="BI268" s="49"/>
    </row>
    <row r="269" spans="1:61" ht="30" customHeight="1" x14ac:dyDescent="0.25">
      <c r="A269" s="16">
        <v>260</v>
      </c>
      <c r="B269" s="30" t="s">
        <v>536</v>
      </c>
      <c r="C269" s="59" t="s">
        <v>718</v>
      </c>
      <c r="D269" s="18" t="s">
        <v>17</v>
      </c>
      <c r="E269" s="18" t="s">
        <v>957</v>
      </c>
      <c r="F269" s="19">
        <v>115824.06</v>
      </c>
      <c r="G269" s="47">
        <v>110824.06</v>
      </c>
      <c r="O269" s="49"/>
      <c r="V269" s="50"/>
      <c r="BI269" s="49"/>
    </row>
    <row r="270" spans="1:61" ht="30" customHeight="1" x14ac:dyDescent="0.25">
      <c r="A270" s="16">
        <v>261</v>
      </c>
      <c r="B270" s="30" t="s">
        <v>537</v>
      </c>
      <c r="C270" s="59" t="s">
        <v>647</v>
      </c>
      <c r="D270" s="18" t="s">
        <v>278</v>
      </c>
      <c r="E270" s="18" t="s">
        <v>942</v>
      </c>
      <c r="F270" s="19">
        <v>954300.42</v>
      </c>
      <c r="G270" s="70"/>
      <c r="O270" s="49"/>
      <c r="V270" s="50"/>
      <c r="BI270" s="49"/>
    </row>
    <row r="271" spans="1:61" ht="30" customHeight="1" x14ac:dyDescent="0.25">
      <c r="A271" s="16">
        <v>262</v>
      </c>
      <c r="B271" s="30" t="s">
        <v>538</v>
      </c>
      <c r="C271" s="59" t="s">
        <v>602</v>
      </c>
      <c r="D271" s="18" t="s">
        <v>7</v>
      </c>
      <c r="E271" s="18" t="s">
        <v>908</v>
      </c>
      <c r="F271" s="19">
        <v>876853.33</v>
      </c>
      <c r="G271" s="70"/>
      <c r="O271" s="49"/>
      <c r="V271" s="50"/>
      <c r="BI271" s="49"/>
    </row>
    <row r="272" spans="1:61" ht="30" customHeight="1" x14ac:dyDescent="0.25">
      <c r="A272" s="16">
        <v>263</v>
      </c>
      <c r="B272" s="30" t="s">
        <v>539</v>
      </c>
      <c r="C272" s="59" t="s">
        <v>719</v>
      </c>
      <c r="D272" s="18" t="s">
        <v>14</v>
      </c>
      <c r="E272" s="18" t="s">
        <v>958</v>
      </c>
      <c r="F272" s="19">
        <v>188825</v>
      </c>
      <c r="G272" s="70"/>
      <c r="O272" s="49"/>
      <c r="V272" s="50"/>
      <c r="BI272" s="49"/>
    </row>
    <row r="273" spans="1:61" ht="30" customHeight="1" x14ac:dyDescent="0.25">
      <c r="A273" s="16">
        <v>264</v>
      </c>
      <c r="B273" s="30" t="s">
        <v>540</v>
      </c>
      <c r="C273" s="59" t="s">
        <v>720</v>
      </c>
      <c r="D273" s="18" t="s">
        <v>17</v>
      </c>
      <c r="E273" s="18" t="s">
        <v>959</v>
      </c>
      <c r="F273" s="19">
        <v>52053.81</v>
      </c>
      <c r="G273" s="70"/>
      <c r="O273" s="49"/>
      <c r="V273" s="50"/>
      <c r="BI273" s="49"/>
    </row>
    <row r="274" spans="1:61" ht="30" customHeight="1" x14ac:dyDescent="0.25">
      <c r="A274" s="16">
        <v>265</v>
      </c>
      <c r="B274" s="30" t="s">
        <v>541</v>
      </c>
      <c r="C274" s="59" t="s">
        <v>235</v>
      </c>
      <c r="D274" s="18" t="s">
        <v>278</v>
      </c>
      <c r="E274" s="18" t="s">
        <v>960</v>
      </c>
      <c r="F274" s="19">
        <v>132215</v>
      </c>
      <c r="G274" s="47">
        <v>132215</v>
      </c>
      <c r="O274" s="49"/>
      <c r="V274" s="50"/>
      <c r="BI274" s="49"/>
    </row>
    <row r="275" spans="1:61" ht="30" customHeight="1" x14ac:dyDescent="0.25">
      <c r="A275" s="16">
        <v>266</v>
      </c>
      <c r="B275" s="30" t="s">
        <v>542</v>
      </c>
      <c r="C275" s="59" t="s">
        <v>721</v>
      </c>
      <c r="D275" s="18" t="s">
        <v>737</v>
      </c>
      <c r="E275" s="18" t="s">
        <v>927</v>
      </c>
      <c r="F275" s="19">
        <v>834193</v>
      </c>
      <c r="G275" s="70"/>
      <c r="O275" s="49"/>
      <c r="V275" s="50"/>
      <c r="BI275" s="49"/>
    </row>
    <row r="276" spans="1:61" ht="30" customHeight="1" x14ac:dyDescent="0.25">
      <c r="A276" s="16">
        <v>267</v>
      </c>
      <c r="B276" s="30" t="s">
        <v>543</v>
      </c>
      <c r="C276" s="59" t="s">
        <v>700</v>
      </c>
      <c r="D276" s="18" t="s">
        <v>7</v>
      </c>
      <c r="E276" s="18" t="s">
        <v>960</v>
      </c>
      <c r="F276" s="19">
        <v>98559.5</v>
      </c>
      <c r="G276" s="70"/>
      <c r="O276" s="49"/>
      <c r="V276" s="50"/>
      <c r="BI276" s="49"/>
    </row>
    <row r="277" spans="1:61" ht="30" customHeight="1" x14ac:dyDescent="0.25">
      <c r="A277" s="16">
        <v>268</v>
      </c>
      <c r="B277" s="30" t="s">
        <v>544</v>
      </c>
      <c r="C277" s="59" t="s">
        <v>657</v>
      </c>
      <c r="D277" s="18" t="s">
        <v>17</v>
      </c>
      <c r="E277" s="18" t="s">
        <v>961</v>
      </c>
      <c r="F277" s="19">
        <v>42746.47</v>
      </c>
      <c r="G277" s="70"/>
      <c r="O277" s="49"/>
      <c r="V277" s="50"/>
      <c r="BI277" s="49"/>
    </row>
    <row r="278" spans="1:61" ht="30" customHeight="1" x14ac:dyDescent="0.25">
      <c r="A278" s="16">
        <v>269</v>
      </c>
      <c r="B278" s="30" t="s">
        <v>545</v>
      </c>
      <c r="C278" s="59" t="s">
        <v>598</v>
      </c>
      <c r="D278" s="18" t="s">
        <v>71</v>
      </c>
      <c r="E278" s="18" t="s">
        <v>962</v>
      </c>
      <c r="F278" s="19">
        <v>102599.35</v>
      </c>
      <c r="G278" s="70"/>
      <c r="O278" s="49"/>
      <c r="V278" s="50"/>
      <c r="BI278" s="49"/>
    </row>
    <row r="279" spans="1:61" ht="30" customHeight="1" x14ac:dyDescent="0.25">
      <c r="A279" s="16">
        <v>270</v>
      </c>
      <c r="B279" s="30" t="s">
        <v>546</v>
      </c>
      <c r="C279" s="59" t="s">
        <v>722</v>
      </c>
      <c r="D279" s="18" t="s">
        <v>65</v>
      </c>
      <c r="E279" s="18" t="s">
        <v>782</v>
      </c>
      <c r="F279" s="19">
        <v>175846.83</v>
      </c>
      <c r="G279" s="70"/>
      <c r="O279" s="49"/>
      <c r="V279" s="50"/>
      <c r="BI279" s="49"/>
    </row>
    <row r="280" spans="1:61" ht="51.75" customHeight="1" x14ac:dyDescent="0.25">
      <c r="A280" s="16">
        <v>271</v>
      </c>
      <c r="B280" s="30" t="s">
        <v>547</v>
      </c>
      <c r="C280" s="59" t="s">
        <v>661</v>
      </c>
      <c r="D280" s="18" t="s">
        <v>7</v>
      </c>
      <c r="E280" s="18" t="s">
        <v>963</v>
      </c>
      <c r="F280" s="19">
        <v>22898515.010000002</v>
      </c>
      <c r="G280" s="70"/>
      <c r="O280" s="49"/>
      <c r="V280" s="50"/>
      <c r="BI280" s="49"/>
    </row>
    <row r="281" spans="1:61" ht="30" customHeight="1" x14ac:dyDescent="0.25">
      <c r="A281" s="16">
        <v>272</v>
      </c>
      <c r="B281" s="30" t="s">
        <v>548</v>
      </c>
      <c r="C281" s="59" t="s">
        <v>585</v>
      </c>
      <c r="D281" s="18" t="s">
        <v>17</v>
      </c>
      <c r="E281" s="18" t="s">
        <v>964</v>
      </c>
      <c r="F281" s="19">
        <v>121871</v>
      </c>
      <c r="G281" s="70"/>
      <c r="O281" s="49"/>
      <c r="V281" s="50"/>
      <c r="BI281" s="49"/>
    </row>
    <row r="282" spans="1:61" ht="30" customHeight="1" x14ac:dyDescent="0.25">
      <c r="A282" s="16">
        <v>273</v>
      </c>
      <c r="B282" s="30" t="s">
        <v>549</v>
      </c>
      <c r="C282" s="59" t="s">
        <v>723</v>
      </c>
      <c r="D282" s="18" t="s">
        <v>182</v>
      </c>
      <c r="E282" s="18" t="s">
        <v>965</v>
      </c>
      <c r="F282" s="19">
        <v>731341.82</v>
      </c>
      <c r="G282" s="70"/>
      <c r="O282" s="49"/>
      <c r="V282" s="50"/>
      <c r="BI282" s="49"/>
    </row>
    <row r="283" spans="1:61" ht="30" customHeight="1" x14ac:dyDescent="0.25">
      <c r="A283" s="16">
        <v>274</v>
      </c>
      <c r="B283" s="30" t="s">
        <v>550</v>
      </c>
      <c r="C283" s="59" t="s">
        <v>724</v>
      </c>
      <c r="D283" s="18" t="s">
        <v>65</v>
      </c>
      <c r="E283" s="18" t="s">
        <v>966</v>
      </c>
      <c r="F283" s="19">
        <v>379405.43</v>
      </c>
      <c r="G283" s="70"/>
      <c r="O283" s="49"/>
      <c r="V283" s="50"/>
      <c r="BI283" s="49"/>
    </row>
    <row r="284" spans="1:61" ht="30" customHeight="1" x14ac:dyDescent="0.25">
      <c r="A284" s="16">
        <v>275</v>
      </c>
      <c r="B284" s="30" t="s">
        <v>551</v>
      </c>
      <c r="C284" s="59" t="s">
        <v>725</v>
      </c>
      <c r="D284" s="18" t="s">
        <v>86</v>
      </c>
      <c r="E284" s="18" t="s">
        <v>928</v>
      </c>
      <c r="F284" s="19">
        <v>206248</v>
      </c>
      <c r="G284" s="47">
        <v>206248</v>
      </c>
      <c r="O284" s="49"/>
      <c r="V284" s="50"/>
      <c r="BI284" s="49"/>
    </row>
    <row r="285" spans="1:61" ht="30" customHeight="1" x14ac:dyDescent="0.25">
      <c r="A285" s="16">
        <v>276</v>
      </c>
      <c r="B285" s="30" t="s">
        <v>552</v>
      </c>
      <c r="C285" s="59" t="s">
        <v>254</v>
      </c>
      <c r="D285" s="18" t="s">
        <v>14</v>
      </c>
      <c r="E285" s="18" t="s">
        <v>905</v>
      </c>
      <c r="F285" s="19">
        <v>2668797.92</v>
      </c>
      <c r="G285" s="47">
        <v>1309999.28</v>
      </c>
      <c r="O285" s="49"/>
      <c r="V285" s="50"/>
      <c r="BI285" s="49"/>
    </row>
    <row r="286" spans="1:61" ht="65.25" customHeight="1" x14ac:dyDescent="0.25">
      <c r="A286" s="16">
        <v>277</v>
      </c>
      <c r="B286" s="30" t="s">
        <v>553</v>
      </c>
      <c r="C286" s="59" t="s">
        <v>726</v>
      </c>
      <c r="D286" s="18" t="s">
        <v>71</v>
      </c>
      <c r="E286" s="18" t="s">
        <v>967</v>
      </c>
      <c r="F286" s="19">
        <v>1872171.57</v>
      </c>
      <c r="G286" s="70"/>
      <c r="O286" s="49"/>
      <c r="V286" s="50"/>
      <c r="BI286" s="49"/>
    </row>
    <row r="287" spans="1:61" ht="30" customHeight="1" x14ac:dyDescent="0.25">
      <c r="A287" s="16">
        <v>278</v>
      </c>
      <c r="B287" s="30" t="s">
        <v>554</v>
      </c>
      <c r="C287" s="59" t="s">
        <v>259</v>
      </c>
      <c r="D287" s="18" t="s">
        <v>738</v>
      </c>
      <c r="E287" s="18" t="s">
        <v>968</v>
      </c>
      <c r="F287" s="19">
        <v>43875</v>
      </c>
      <c r="G287" s="70"/>
      <c r="O287" s="49"/>
      <c r="V287" s="50"/>
      <c r="BI287" s="49"/>
    </row>
    <row r="288" spans="1:61" ht="30" customHeight="1" x14ac:dyDescent="0.25">
      <c r="A288" s="16">
        <v>279</v>
      </c>
      <c r="B288" s="30" t="s">
        <v>555</v>
      </c>
      <c r="C288" s="59" t="s">
        <v>710</v>
      </c>
      <c r="D288" s="18" t="s">
        <v>65</v>
      </c>
      <c r="E288" s="18" t="s">
        <v>969</v>
      </c>
      <c r="F288" s="19">
        <v>15289600</v>
      </c>
      <c r="G288" s="70"/>
      <c r="O288" s="49"/>
      <c r="V288" s="50"/>
      <c r="BI288" s="49"/>
    </row>
    <row r="289" spans="1:61" ht="30" customHeight="1" x14ac:dyDescent="0.25">
      <c r="A289" s="16">
        <v>280</v>
      </c>
      <c r="B289" s="30" t="s">
        <v>556</v>
      </c>
      <c r="C289" s="59" t="s">
        <v>727</v>
      </c>
      <c r="D289" s="18" t="s">
        <v>67</v>
      </c>
      <c r="E289" s="18" t="s">
        <v>970</v>
      </c>
      <c r="F289" s="19">
        <v>257554.59</v>
      </c>
      <c r="G289" s="70"/>
      <c r="O289" s="49"/>
      <c r="V289" s="50"/>
      <c r="BI289" s="49"/>
    </row>
    <row r="290" spans="1:61" ht="30" customHeight="1" x14ac:dyDescent="0.25">
      <c r="A290" s="16">
        <v>281</v>
      </c>
      <c r="B290" s="30" t="s">
        <v>557</v>
      </c>
      <c r="C290" s="59" t="s">
        <v>660</v>
      </c>
      <c r="D290" s="18" t="s">
        <v>737</v>
      </c>
      <c r="E290" s="18" t="s">
        <v>971</v>
      </c>
      <c r="F290" s="19">
        <v>130654.86</v>
      </c>
      <c r="G290" s="47">
        <v>130654.86</v>
      </c>
      <c r="O290" s="49"/>
      <c r="V290" s="50"/>
      <c r="BI290" s="49"/>
    </row>
    <row r="291" spans="1:61" ht="30" customHeight="1" x14ac:dyDescent="0.25">
      <c r="A291" s="16">
        <v>282</v>
      </c>
      <c r="B291" s="18" t="s">
        <v>558</v>
      </c>
      <c r="C291" s="59" t="s">
        <v>710</v>
      </c>
      <c r="D291" s="18" t="s">
        <v>65</v>
      </c>
      <c r="E291" s="18" t="s">
        <v>972</v>
      </c>
      <c r="F291" s="19">
        <v>328871.56</v>
      </c>
      <c r="G291" s="70"/>
      <c r="O291" s="49"/>
      <c r="V291" s="50"/>
      <c r="BI291" s="49"/>
    </row>
    <row r="292" spans="1:61" ht="30" customHeight="1" x14ac:dyDescent="0.25">
      <c r="A292" s="16">
        <v>283</v>
      </c>
      <c r="B292" s="30" t="s">
        <v>559</v>
      </c>
      <c r="C292" s="59" t="s">
        <v>608</v>
      </c>
      <c r="D292" s="18" t="s">
        <v>19</v>
      </c>
      <c r="E292" s="18" t="s">
        <v>973</v>
      </c>
      <c r="F292" s="19">
        <v>1109691.8999999999</v>
      </c>
      <c r="G292" s="70"/>
      <c r="O292" s="49"/>
      <c r="V292" s="50"/>
      <c r="BI292" s="49"/>
    </row>
    <row r="293" spans="1:61" ht="30" customHeight="1" x14ac:dyDescent="0.25">
      <c r="A293" s="16">
        <v>284</v>
      </c>
      <c r="B293" s="30" t="s">
        <v>560</v>
      </c>
      <c r="C293" s="59" t="s">
        <v>728</v>
      </c>
      <c r="D293" s="18" t="s">
        <v>14</v>
      </c>
      <c r="E293" s="18" t="s">
        <v>974</v>
      </c>
      <c r="F293" s="19">
        <v>160761.15</v>
      </c>
      <c r="G293" s="70"/>
      <c r="O293" s="49"/>
      <c r="V293" s="50"/>
      <c r="BI293" s="49"/>
    </row>
    <row r="294" spans="1:61" ht="30" customHeight="1" x14ac:dyDescent="0.25">
      <c r="A294" s="16">
        <v>285</v>
      </c>
      <c r="B294" s="18" t="s">
        <v>561</v>
      </c>
      <c r="C294" s="59" t="s">
        <v>710</v>
      </c>
      <c r="D294" s="18" t="s">
        <v>65</v>
      </c>
      <c r="E294" s="18" t="s">
        <v>975</v>
      </c>
      <c r="F294" s="19">
        <v>330235.34999999998</v>
      </c>
      <c r="G294" s="70"/>
      <c r="O294" s="49"/>
      <c r="V294" s="50"/>
      <c r="BI294" s="49"/>
    </row>
    <row r="295" spans="1:61" ht="30" customHeight="1" x14ac:dyDescent="0.25">
      <c r="A295" s="16">
        <v>286</v>
      </c>
      <c r="B295" s="18" t="s">
        <v>562</v>
      </c>
      <c r="C295" s="59" t="s">
        <v>605</v>
      </c>
      <c r="D295" s="18" t="s">
        <v>14</v>
      </c>
      <c r="E295" s="18" t="s">
        <v>842</v>
      </c>
      <c r="F295" s="19">
        <v>2472680.7000000002</v>
      </c>
      <c r="G295" s="70"/>
      <c r="O295" s="49"/>
      <c r="V295" s="50"/>
      <c r="BI295" s="49"/>
    </row>
    <row r="296" spans="1:61" ht="30" customHeight="1" x14ac:dyDescent="0.25">
      <c r="A296" s="16">
        <v>287</v>
      </c>
      <c r="B296" s="30" t="s">
        <v>563</v>
      </c>
      <c r="C296" s="59" t="s">
        <v>729</v>
      </c>
      <c r="D296" s="18" t="s">
        <v>71</v>
      </c>
      <c r="E296" s="18" t="s">
        <v>976</v>
      </c>
      <c r="F296" s="19">
        <v>15289600</v>
      </c>
      <c r="G296" s="70"/>
      <c r="O296" s="49"/>
      <c r="V296" s="50"/>
      <c r="BI296" s="49"/>
    </row>
    <row r="297" spans="1:61" ht="47.25" customHeight="1" x14ac:dyDescent="0.25">
      <c r="A297" s="16">
        <v>288</v>
      </c>
      <c r="B297" s="30" t="s">
        <v>564</v>
      </c>
      <c r="C297" s="59" t="s">
        <v>730</v>
      </c>
      <c r="D297" s="18" t="s">
        <v>67</v>
      </c>
      <c r="E297" s="18" t="s">
        <v>977</v>
      </c>
      <c r="F297" s="19">
        <v>139806.62</v>
      </c>
      <c r="G297" s="70"/>
      <c r="O297" s="49"/>
      <c r="V297" s="50"/>
      <c r="BI297" s="49"/>
    </row>
    <row r="298" spans="1:61" ht="30" customHeight="1" x14ac:dyDescent="0.25">
      <c r="A298" s="16">
        <v>289</v>
      </c>
      <c r="B298" s="30" t="s">
        <v>565</v>
      </c>
      <c r="C298" s="59" t="s">
        <v>731</v>
      </c>
      <c r="D298" s="18" t="s">
        <v>738</v>
      </c>
      <c r="E298" s="18" t="s">
        <v>815</v>
      </c>
      <c r="F298" s="19">
        <v>2528530.81</v>
      </c>
      <c r="G298" s="70"/>
      <c r="O298" s="49"/>
      <c r="V298" s="50"/>
      <c r="BI298" s="49"/>
    </row>
    <row r="299" spans="1:61" ht="30" customHeight="1" x14ac:dyDescent="0.25">
      <c r="A299" s="16">
        <v>290</v>
      </c>
      <c r="B299" s="30" t="s">
        <v>566</v>
      </c>
      <c r="C299" s="59" t="s">
        <v>619</v>
      </c>
      <c r="D299" s="18" t="s">
        <v>19</v>
      </c>
      <c r="E299" s="18" t="s">
        <v>978</v>
      </c>
      <c r="F299" s="19">
        <v>45389.4</v>
      </c>
      <c r="G299" s="47">
        <v>11789.4</v>
      </c>
      <c r="O299" s="49"/>
      <c r="V299" s="50"/>
      <c r="BI299" s="49"/>
    </row>
    <row r="300" spans="1:61" ht="30" customHeight="1" x14ac:dyDescent="0.25">
      <c r="A300" s="16">
        <v>291</v>
      </c>
      <c r="B300" s="30" t="s">
        <v>567</v>
      </c>
      <c r="C300" s="59" t="s">
        <v>662</v>
      </c>
      <c r="D300" s="18" t="s">
        <v>70</v>
      </c>
      <c r="E300" s="18" t="s">
        <v>974</v>
      </c>
      <c r="F300" s="19">
        <v>92031.25</v>
      </c>
      <c r="G300" s="70"/>
      <c r="O300" s="49"/>
      <c r="V300" s="50"/>
      <c r="BI300" s="49"/>
    </row>
    <row r="301" spans="1:61" ht="30" customHeight="1" x14ac:dyDescent="0.25">
      <c r="A301" s="16">
        <v>292</v>
      </c>
      <c r="B301" s="30" t="s">
        <v>568</v>
      </c>
      <c r="C301" s="59" t="s">
        <v>687</v>
      </c>
      <c r="D301" s="18" t="s">
        <v>35</v>
      </c>
      <c r="E301" s="18" t="s">
        <v>979</v>
      </c>
      <c r="F301" s="19">
        <v>99975</v>
      </c>
      <c r="G301" s="47">
        <v>99975</v>
      </c>
      <c r="O301" s="49"/>
      <c r="V301" s="50"/>
      <c r="BI301" s="49"/>
    </row>
    <row r="302" spans="1:61" ht="30" customHeight="1" x14ac:dyDescent="0.25">
      <c r="A302" s="16">
        <v>293</v>
      </c>
      <c r="B302" s="30" t="s">
        <v>569</v>
      </c>
      <c r="C302" s="59" t="s">
        <v>610</v>
      </c>
      <c r="D302" s="18" t="s">
        <v>737</v>
      </c>
      <c r="E302" s="18" t="s">
        <v>980</v>
      </c>
      <c r="F302" s="19">
        <v>8112652.54</v>
      </c>
      <c r="G302" s="70"/>
      <c r="O302" s="49"/>
      <c r="V302" s="50"/>
      <c r="BI302" s="49"/>
    </row>
    <row r="303" spans="1:61" ht="30" customHeight="1" x14ac:dyDescent="0.25">
      <c r="A303" s="16">
        <v>294</v>
      </c>
      <c r="B303" s="30" t="s">
        <v>570</v>
      </c>
      <c r="C303" s="59" t="s">
        <v>726</v>
      </c>
      <c r="D303" s="18" t="s">
        <v>71</v>
      </c>
      <c r="E303" s="18" t="s">
        <v>852</v>
      </c>
      <c r="F303" s="19">
        <v>375718</v>
      </c>
      <c r="G303" s="70"/>
      <c r="O303" s="49"/>
      <c r="V303" s="50"/>
      <c r="BI303" s="49"/>
    </row>
    <row r="304" spans="1:61" ht="30" customHeight="1" x14ac:dyDescent="0.25">
      <c r="A304" s="16">
        <v>295</v>
      </c>
      <c r="B304" s="18" t="s">
        <v>571</v>
      </c>
      <c r="C304" s="59" t="s">
        <v>707</v>
      </c>
      <c r="D304" s="18" t="s">
        <v>278</v>
      </c>
      <c r="E304" s="18" t="s">
        <v>981</v>
      </c>
      <c r="F304" s="19">
        <v>534077.11</v>
      </c>
      <c r="G304" s="70"/>
      <c r="O304" s="49"/>
      <c r="V304" s="50"/>
      <c r="BI304" s="49"/>
    </row>
    <row r="305" spans="1:61" ht="30" customHeight="1" x14ac:dyDescent="0.25">
      <c r="A305" s="16">
        <v>296</v>
      </c>
      <c r="B305" s="30" t="s">
        <v>572</v>
      </c>
      <c r="C305" s="59" t="s">
        <v>732</v>
      </c>
      <c r="D305" s="18" t="s">
        <v>68</v>
      </c>
      <c r="E305" s="18" t="s">
        <v>982</v>
      </c>
      <c r="F305" s="19">
        <v>155784.37</v>
      </c>
      <c r="G305" s="47">
        <v>155784.37</v>
      </c>
      <c r="O305" s="49"/>
      <c r="V305" s="50"/>
      <c r="BI305" s="49"/>
    </row>
    <row r="306" spans="1:61" ht="30" customHeight="1" x14ac:dyDescent="0.25">
      <c r="A306" s="16">
        <v>297</v>
      </c>
      <c r="B306" s="30" t="s">
        <v>573</v>
      </c>
      <c r="C306" s="59" t="s">
        <v>268</v>
      </c>
      <c r="D306" s="18" t="s">
        <v>737</v>
      </c>
      <c r="E306" s="75" t="s">
        <v>983</v>
      </c>
      <c r="F306" s="19">
        <v>210294.46</v>
      </c>
      <c r="G306" s="70"/>
      <c r="O306" s="49"/>
      <c r="V306" s="50"/>
      <c r="BI306" s="49"/>
    </row>
    <row r="307" spans="1:61" ht="30" customHeight="1" x14ac:dyDescent="0.25">
      <c r="A307" s="16">
        <v>298</v>
      </c>
      <c r="B307" s="30" t="s">
        <v>574</v>
      </c>
      <c r="C307" s="59" t="s">
        <v>612</v>
      </c>
      <c r="D307" s="18" t="s">
        <v>738</v>
      </c>
      <c r="E307" s="18" t="s">
        <v>789</v>
      </c>
      <c r="F307" s="19">
        <v>86241.66</v>
      </c>
      <c r="G307" s="70"/>
      <c r="O307" s="49"/>
      <c r="V307" s="50"/>
      <c r="BI307" s="49"/>
    </row>
    <row r="308" spans="1:61" ht="30" customHeight="1" x14ac:dyDescent="0.25">
      <c r="A308" s="16">
        <v>299</v>
      </c>
      <c r="B308" s="60" t="s">
        <v>575</v>
      </c>
      <c r="C308" s="61" t="s">
        <v>733</v>
      </c>
      <c r="D308" s="62" t="s">
        <v>68</v>
      </c>
      <c r="E308" s="62" t="s">
        <v>984</v>
      </c>
      <c r="F308" s="63">
        <v>3861985.66</v>
      </c>
      <c r="G308" s="71"/>
      <c r="O308" s="49"/>
      <c r="V308" s="50"/>
      <c r="BI308" s="49"/>
    </row>
    <row r="309" spans="1:61" ht="30" customHeight="1" x14ac:dyDescent="0.25">
      <c r="A309" s="16">
        <v>300</v>
      </c>
      <c r="B309" s="18" t="s">
        <v>985</v>
      </c>
      <c r="C309" s="59" t="s">
        <v>234</v>
      </c>
      <c r="D309" s="18" t="s">
        <v>146</v>
      </c>
      <c r="E309" s="18" t="s">
        <v>1109</v>
      </c>
      <c r="F309" s="19">
        <v>29288213.129999999</v>
      </c>
      <c r="G309" s="47">
        <v>12836007.949999999</v>
      </c>
      <c r="O309" s="49"/>
      <c r="V309" s="50"/>
      <c r="BI309" s="49"/>
    </row>
    <row r="310" spans="1:61" ht="30" customHeight="1" x14ac:dyDescent="0.25">
      <c r="A310" s="16">
        <v>301</v>
      </c>
      <c r="B310" s="30" t="s">
        <v>986</v>
      </c>
      <c r="C310" s="59" t="s">
        <v>1060</v>
      </c>
      <c r="D310" s="18" t="s">
        <v>278</v>
      </c>
      <c r="E310" s="18" t="s">
        <v>1110</v>
      </c>
      <c r="F310" s="19">
        <v>20527927.739999998</v>
      </c>
      <c r="G310" s="47">
        <v>9932237.1899999995</v>
      </c>
      <c r="O310" s="49"/>
      <c r="V310" s="50"/>
      <c r="BI310" s="49"/>
    </row>
    <row r="311" spans="1:61" ht="30" customHeight="1" x14ac:dyDescent="0.25">
      <c r="A311" s="16">
        <v>302</v>
      </c>
      <c r="B311" s="30" t="s">
        <v>987</v>
      </c>
      <c r="C311" s="59" t="s">
        <v>255</v>
      </c>
      <c r="D311" s="18" t="s">
        <v>69</v>
      </c>
      <c r="E311" s="18" t="s">
        <v>1111</v>
      </c>
      <c r="F311" s="19">
        <v>16236711.960000001</v>
      </c>
      <c r="G311" s="70"/>
      <c r="O311" s="49"/>
      <c r="V311" s="50"/>
      <c r="BI311" s="49"/>
    </row>
    <row r="312" spans="1:61" ht="30" customHeight="1" x14ac:dyDescent="0.25">
      <c r="A312" s="16">
        <v>303</v>
      </c>
      <c r="B312" s="30" t="s">
        <v>988</v>
      </c>
      <c r="C312" s="59" t="s">
        <v>1061</v>
      </c>
      <c r="D312" s="18" t="s">
        <v>68</v>
      </c>
      <c r="E312" s="18" t="s">
        <v>1112</v>
      </c>
      <c r="F312" s="19">
        <v>803569.48199999996</v>
      </c>
      <c r="G312" s="70"/>
      <c r="O312" s="49"/>
      <c r="V312" s="50"/>
      <c r="BI312" s="49"/>
    </row>
    <row r="313" spans="1:61" ht="30" customHeight="1" x14ac:dyDescent="0.25">
      <c r="A313" s="16">
        <v>304</v>
      </c>
      <c r="B313" s="30" t="s">
        <v>989</v>
      </c>
      <c r="C313" s="59" t="s">
        <v>255</v>
      </c>
      <c r="D313" s="18" t="s">
        <v>69</v>
      </c>
      <c r="E313" s="18" t="s">
        <v>1113</v>
      </c>
      <c r="F313" s="19">
        <v>896140.4310000001</v>
      </c>
      <c r="G313" s="70"/>
      <c r="O313" s="49"/>
      <c r="V313" s="50"/>
      <c r="BI313" s="49"/>
    </row>
    <row r="314" spans="1:61" ht="30" customHeight="1" x14ac:dyDescent="0.25">
      <c r="A314" s="16">
        <v>305</v>
      </c>
      <c r="B314" s="30" t="s">
        <v>990</v>
      </c>
      <c r="C314" s="59" t="s">
        <v>1062</v>
      </c>
      <c r="D314" s="18" t="s">
        <v>35</v>
      </c>
      <c r="E314" s="18" t="s">
        <v>1114</v>
      </c>
      <c r="F314" s="19">
        <v>117569.74599999998</v>
      </c>
      <c r="G314" s="70"/>
      <c r="O314" s="49"/>
      <c r="V314" s="50"/>
      <c r="BI314" s="49"/>
    </row>
    <row r="315" spans="1:61" ht="30" customHeight="1" x14ac:dyDescent="0.25">
      <c r="A315" s="16">
        <v>306</v>
      </c>
      <c r="B315" s="30" t="s">
        <v>991</v>
      </c>
      <c r="C315" s="59" t="s">
        <v>255</v>
      </c>
      <c r="D315" s="18" t="s">
        <v>69</v>
      </c>
      <c r="E315" s="18" t="s">
        <v>1115</v>
      </c>
      <c r="F315" s="19">
        <v>4780272.3521400001</v>
      </c>
      <c r="G315" s="47">
        <v>1713940.19</v>
      </c>
      <c r="O315" s="49"/>
      <c r="V315" s="50"/>
      <c r="BI315" s="49"/>
    </row>
    <row r="316" spans="1:61" ht="30" customHeight="1" x14ac:dyDescent="0.25">
      <c r="A316" s="16">
        <v>307</v>
      </c>
      <c r="B316" s="30" t="s">
        <v>992</v>
      </c>
      <c r="C316" s="59" t="s">
        <v>1063</v>
      </c>
      <c r="D316" s="18" t="s">
        <v>19</v>
      </c>
      <c r="E316" s="18" t="s">
        <v>846</v>
      </c>
      <c r="F316" s="19">
        <v>779985.25199999998</v>
      </c>
      <c r="G316" s="70"/>
      <c r="O316" s="49"/>
      <c r="V316" s="50"/>
      <c r="BI316" s="49"/>
    </row>
    <row r="317" spans="1:61" ht="30" customHeight="1" x14ac:dyDescent="0.25">
      <c r="A317" s="16">
        <v>308</v>
      </c>
      <c r="B317" s="30" t="s">
        <v>993</v>
      </c>
      <c r="C317" s="59" t="s">
        <v>255</v>
      </c>
      <c r="D317" s="18" t="s">
        <v>69</v>
      </c>
      <c r="E317" s="18" t="s">
        <v>1116</v>
      </c>
      <c r="F317" s="19">
        <v>644197.59</v>
      </c>
      <c r="G317" s="70"/>
      <c r="O317" s="49"/>
      <c r="V317" s="50"/>
      <c r="BI317" s="49"/>
    </row>
    <row r="318" spans="1:61" ht="30" customHeight="1" x14ac:dyDescent="0.25">
      <c r="A318" s="16">
        <v>309</v>
      </c>
      <c r="B318" s="30" t="s">
        <v>994</v>
      </c>
      <c r="C318" s="59" t="s">
        <v>1064</v>
      </c>
      <c r="D318" s="18" t="s">
        <v>86</v>
      </c>
      <c r="E318" s="18" t="s">
        <v>831</v>
      </c>
      <c r="F318" s="19">
        <v>740013.47</v>
      </c>
      <c r="G318" s="47">
        <v>740013.47</v>
      </c>
      <c r="O318" s="49"/>
      <c r="V318" s="50"/>
      <c r="BI318" s="49"/>
    </row>
    <row r="319" spans="1:61" ht="30" customHeight="1" x14ac:dyDescent="0.25">
      <c r="A319" s="16">
        <v>310</v>
      </c>
      <c r="B319" s="30" t="s">
        <v>995</v>
      </c>
      <c r="C319" s="59" t="s">
        <v>1065</v>
      </c>
      <c r="D319" s="18" t="s">
        <v>67</v>
      </c>
      <c r="E319" s="18" t="s">
        <v>1117</v>
      </c>
      <c r="F319" s="19">
        <v>4736200.46</v>
      </c>
      <c r="G319" s="70"/>
      <c r="O319" s="49"/>
      <c r="V319" s="50"/>
      <c r="BI319" s="49"/>
    </row>
    <row r="320" spans="1:61" ht="30" customHeight="1" x14ac:dyDescent="0.25">
      <c r="A320" s="16">
        <v>311</v>
      </c>
      <c r="B320" s="18" t="s">
        <v>996</v>
      </c>
      <c r="C320" s="59" t="s">
        <v>618</v>
      </c>
      <c r="D320" s="18" t="s">
        <v>7</v>
      </c>
      <c r="E320" s="18" t="s">
        <v>1118</v>
      </c>
      <c r="F320" s="19">
        <v>535483.4</v>
      </c>
      <c r="G320" s="70"/>
      <c r="O320" s="49"/>
      <c r="V320" s="50"/>
      <c r="BI320" s="49"/>
    </row>
    <row r="321" spans="1:61" ht="30" customHeight="1" x14ac:dyDescent="0.25">
      <c r="A321" s="16">
        <v>312</v>
      </c>
      <c r="B321" s="30" t="s">
        <v>997</v>
      </c>
      <c r="C321" s="59" t="s">
        <v>259</v>
      </c>
      <c r="D321" s="18" t="s">
        <v>738</v>
      </c>
      <c r="E321" s="18" t="s">
        <v>1119</v>
      </c>
      <c r="F321" s="19">
        <v>809788.34</v>
      </c>
      <c r="G321" s="70"/>
      <c r="O321" s="49"/>
      <c r="V321" s="50"/>
      <c r="BI321" s="49"/>
    </row>
    <row r="322" spans="1:61" ht="30" customHeight="1" x14ac:dyDescent="0.25">
      <c r="A322" s="16">
        <v>313</v>
      </c>
      <c r="B322" s="30" t="s">
        <v>998</v>
      </c>
      <c r="C322" s="59" t="s">
        <v>1066</v>
      </c>
      <c r="D322" s="18" t="s">
        <v>67</v>
      </c>
      <c r="E322" s="18" t="s">
        <v>1120</v>
      </c>
      <c r="F322" s="19">
        <v>1920005.72</v>
      </c>
      <c r="G322" s="70"/>
      <c r="O322" s="49"/>
      <c r="V322" s="50"/>
      <c r="BI322" s="49"/>
    </row>
    <row r="323" spans="1:61" ht="30" customHeight="1" x14ac:dyDescent="0.25">
      <c r="A323" s="16">
        <v>314</v>
      </c>
      <c r="B323" s="30" t="s">
        <v>999</v>
      </c>
      <c r="C323" s="59" t="s">
        <v>693</v>
      </c>
      <c r="D323" s="18" t="s">
        <v>11</v>
      </c>
      <c r="E323" s="18" t="s">
        <v>1121</v>
      </c>
      <c r="F323" s="19">
        <v>303667.67</v>
      </c>
      <c r="G323" s="70"/>
      <c r="O323" s="49"/>
      <c r="V323" s="50"/>
      <c r="BI323" s="49"/>
    </row>
    <row r="324" spans="1:61" ht="30" customHeight="1" x14ac:dyDescent="0.25">
      <c r="A324" s="16">
        <v>315</v>
      </c>
      <c r="B324" s="30" t="s">
        <v>1000</v>
      </c>
      <c r="C324" s="59" t="s">
        <v>1067</v>
      </c>
      <c r="D324" s="18" t="s">
        <v>11</v>
      </c>
      <c r="E324" s="18" t="s">
        <v>1122</v>
      </c>
      <c r="F324" s="19">
        <v>139237.24</v>
      </c>
      <c r="G324" s="47">
        <v>139237.24</v>
      </c>
      <c r="O324" s="49"/>
      <c r="V324" s="50"/>
      <c r="BI324" s="49"/>
    </row>
    <row r="325" spans="1:61" ht="30" customHeight="1" x14ac:dyDescent="0.25">
      <c r="A325" s="16">
        <v>316</v>
      </c>
      <c r="B325" s="30" t="s">
        <v>1001</v>
      </c>
      <c r="C325" s="59" t="s">
        <v>209</v>
      </c>
      <c r="D325" s="18" t="s">
        <v>9</v>
      </c>
      <c r="E325" s="18" t="s">
        <v>1123</v>
      </c>
      <c r="F325" s="19">
        <v>980341.58</v>
      </c>
      <c r="G325" s="70"/>
      <c r="O325" s="49"/>
      <c r="V325" s="50"/>
      <c r="BI325" s="49"/>
    </row>
    <row r="326" spans="1:61" ht="30" customHeight="1" x14ac:dyDescent="0.25">
      <c r="A326" s="16">
        <v>317</v>
      </c>
      <c r="B326" s="30" t="s">
        <v>1002</v>
      </c>
      <c r="C326" s="59" t="s">
        <v>1068</v>
      </c>
      <c r="D326" s="18" t="s">
        <v>35</v>
      </c>
      <c r="E326" s="18" t="s">
        <v>1124</v>
      </c>
      <c r="F326" s="19">
        <v>4232815.03</v>
      </c>
      <c r="G326" s="47">
        <v>1487665.66</v>
      </c>
      <c r="O326" s="49"/>
      <c r="V326" s="50"/>
      <c r="BI326" s="49"/>
    </row>
    <row r="327" spans="1:61" ht="30" customHeight="1" x14ac:dyDescent="0.25">
      <c r="A327" s="16">
        <v>318</v>
      </c>
      <c r="B327" s="18" t="s">
        <v>1003</v>
      </c>
      <c r="C327" s="59" t="s">
        <v>1069</v>
      </c>
      <c r="D327" s="18" t="s">
        <v>65</v>
      </c>
      <c r="E327" s="18" t="s">
        <v>808</v>
      </c>
      <c r="F327" s="19">
        <v>459160.52</v>
      </c>
      <c r="G327" s="70"/>
      <c r="O327" s="49"/>
      <c r="V327" s="50"/>
      <c r="BI327" s="49"/>
    </row>
    <row r="328" spans="1:61" ht="33" customHeight="1" x14ac:dyDescent="0.25">
      <c r="A328" s="16">
        <v>319</v>
      </c>
      <c r="B328" s="18" t="s">
        <v>1004</v>
      </c>
      <c r="C328" s="59" t="s">
        <v>247</v>
      </c>
      <c r="D328" s="18" t="s">
        <v>65</v>
      </c>
      <c r="E328" s="18" t="s">
        <v>831</v>
      </c>
      <c r="F328" s="19">
        <v>2399754.83</v>
      </c>
      <c r="G328" s="70"/>
      <c r="O328" s="49"/>
      <c r="V328" s="50"/>
      <c r="BI328" s="49"/>
    </row>
    <row r="329" spans="1:61" ht="30" customHeight="1" x14ac:dyDescent="0.25">
      <c r="A329" s="16">
        <v>320</v>
      </c>
      <c r="B329" s="30" t="s">
        <v>1005</v>
      </c>
      <c r="C329" s="59" t="s">
        <v>270</v>
      </c>
      <c r="D329" s="18" t="s">
        <v>7</v>
      </c>
      <c r="E329" s="18" t="s">
        <v>1125</v>
      </c>
      <c r="F329" s="19">
        <v>578413.47</v>
      </c>
      <c r="G329" s="70"/>
      <c r="O329" s="49"/>
      <c r="V329" s="50"/>
      <c r="BI329" s="49"/>
    </row>
    <row r="330" spans="1:61" ht="30" customHeight="1" x14ac:dyDescent="0.25">
      <c r="A330" s="16">
        <v>321</v>
      </c>
      <c r="B330" s="30" t="s">
        <v>1006</v>
      </c>
      <c r="C330" s="59" t="s">
        <v>268</v>
      </c>
      <c r="D330" s="18" t="s">
        <v>737</v>
      </c>
      <c r="E330" s="18" t="s">
        <v>782</v>
      </c>
      <c r="F330" s="19">
        <v>6966345.1200000001</v>
      </c>
      <c r="G330" s="70"/>
      <c r="O330" s="49"/>
      <c r="V330" s="50"/>
      <c r="BI330" s="49"/>
    </row>
    <row r="331" spans="1:61" ht="30" customHeight="1" x14ac:dyDescent="0.25">
      <c r="A331" s="16">
        <v>322</v>
      </c>
      <c r="B331" s="30" t="s">
        <v>1007</v>
      </c>
      <c r="C331" s="59" t="s">
        <v>1070</v>
      </c>
      <c r="D331" s="18" t="s">
        <v>35</v>
      </c>
      <c r="E331" s="18" t="s">
        <v>1126</v>
      </c>
      <c r="F331" s="19">
        <v>201650</v>
      </c>
      <c r="G331" s="19">
        <v>201500</v>
      </c>
      <c r="O331" s="49"/>
      <c r="V331" s="50"/>
      <c r="BI331" s="49"/>
    </row>
    <row r="332" spans="1:61" ht="30" customHeight="1" x14ac:dyDescent="0.25">
      <c r="A332" s="16">
        <v>323</v>
      </c>
      <c r="B332" s="18" t="s">
        <v>1008</v>
      </c>
      <c r="C332" s="59" t="s">
        <v>1071</v>
      </c>
      <c r="D332" s="18" t="s">
        <v>737</v>
      </c>
      <c r="E332" s="18" t="s">
        <v>1127</v>
      </c>
      <c r="F332" s="19">
        <v>418622.85</v>
      </c>
      <c r="G332" s="70"/>
      <c r="O332" s="49"/>
      <c r="V332" s="50"/>
      <c r="BI332" s="49"/>
    </row>
    <row r="333" spans="1:61" ht="30" customHeight="1" x14ac:dyDescent="0.25">
      <c r="A333" s="16">
        <v>324</v>
      </c>
      <c r="B333" s="30" t="s">
        <v>1009</v>
      </c>
      <c r="C333" s="59" t="s">
        <v>1072</v>
      </c>
      <c r="D333" s="18" t="s">
        <v>7</v>
      </c>
      <c r="E333" s="18" t="s">
        <v>1128</v>
      </c>
      <c r="F333" s="19">
        <v>259795.12</v>
      </c>
      <c r="G333" s="70"/>
      <c r="O333" s="49"/>
      <c r="V333" s="50"/>
      <c r="BI333" s="49"/>
    </row>
    <row r="334" spans="1:61" ht="30" customHeight="1" x14ac:dyDescent="0.25">
      <c r="A334" s="16">
        <v>325</v>
      </c>
      <c r="B334" s="30" t="s">
        <v>1010</v>
      </c>
      <c r="C334" s="59" t="s">
        <v>598</v>
      </c>
      <c r="D334" s="18" t="s">
        <v>71</v>
      </c>
      <c r="E334" s="18" t="s">
        <v>1129</v>
      </c>
      <c r="F334" s="19">
        <v>1548496.54</v>
      </c>
      <c r="G334" s="70"/>
      <c r="O334" s="49"/>
      <c r="V334" s="50"/>
      <c r="BI334" s="49"/>
    </row>
    <row r="335" spans="1:61" ht="30" customHeight="1" x14ac:dyDescent="0.25">
      <c r="A335" s="16">
        <v>326</v>
      </c>
      <c r="B335" s="18" t="s">
        <v>1011</v>
      </c>
      <c r="C335" s="59" t="s">
        <v>1073</v>
      </c>
      <c r="D335" s="18" t="s">
        <v>69</v>
      </c>
      <c r="E335" s="18" t="s">
        <v>1130</v>
      </c>
      <c r="F335" s="19">
        <v>811244</v>
      </c>
      <c r="G335" s="70"/>
      <c r="O335" s="49"/>
      <c r="V335" s="50"/>
      <c r="BI335" s="49"/>
    </row>
    <row r="336" spans="1:61" ht="30" customHeight="1" x14ac:dyDescent="0.25">
      <c r="A336" s="16">
        <v>327</v>
      </c>
      <c r="B336" s="18" t="s">
        <v>1012</v>
      </c>
      <c r="C336" s="59" t="s">
        <v>1074</v>
      </c>
      <c r="D336" s="18" t="s">
        <v>69</v>
      </c>
      <c r="E336" s="18" t="s">
        <v>1131</v>
      </c>
      <c r="F336" s="19">
        <v>376222.01</v>
      </c>
      <c r="G336" s="70"/>
      <c r="O336" s="49"/>
      <c r="V336" s="50"/>
      <c r="BI336" s="49"/>
    </row>
    <row r="337" spans="1:61" ht="30" customHeight="1" x14ac:dyDescent="0.25">
      <c r="A337" s="16">
        <v>328</v>
      </c>
      <c r="B337" s="30" t="s">
        <v>1013</v>
      </c>
      <c r="C337" s="59" t="s">
        <v>1075</v>
      </c>
      <c r="D337" s="18" t="s">
        <v>35</v>
      </c>
      <c r="E337" s="18" t="s">
        <v>853</v>
      </c>
      <c r="F337" s="19">
        <v>1039466.01</v>
      </c>
      <c r="G337" s="70"/>
      <c r="O337" s="49"/>
      <c r="V337" s="50"/>
      <c r="BI337" s="49"/>
    </row>
    <row r="338" spans="1:61" ht="30" customHeight="1" x14ac:dyDescent="0.25">
      <c r="A338" s="16">
        <v>329</v>
      </c>
      <c r="B338" s="18" t="s">
        <v>1014</v>
      </c>
      <c r="C338" s="59" t="s">
        <v>590</v>
      </c>
      <c r="D338" s="18" t="s">
        <v>146</v>
      </c>
      <c r="E338" s="18" t="s">
        <v>1122</v>
      </c>
      <c r="F338" s="19">
        <v>704843.73</v>
      </c>
      <c r="G338" s="70"/>
      <c r="O338" s="49"/>
      <c r="V338" s="50"/>
      <c r="BI338" s="49"/>
    </row>
    <row r="339" spans="1:61" ht="30" customHeight="1" x14ac:dyDescent="0.25">
      <c r="A339" s="16">
        <v>330</v>
      </c>
      <c r="B339" s="30" t="s">
        <v>1015</v>
      </c>
      <c r="C339" s="59" t="s">
        <v>1076</v>
      </c>
      <c r="D339" s="18" t="s">
        <v>68</v>
      </c>
      <c r="E339" s="18" t="s">
        <v>853</v>
      </c>
      <c r="F339" s="19">
        <v>796405.69</v>
      </c>
      <c r="G339" s="70"/>
      <c r="O339" s="49"/>
      <c r="V339" s="50"/>
      <c r="BI339" s="49"/>
    </row>
    <row r="340" spans="1:61" ht="30" customHeight="1" x14ac:dyDescent="0.25">
      <c r="A340" s="16">
        <v>331</v>
      </c>
      <c r="B340" s="30" t="s">
        <v>1016</v>
      </c>
      <c r="C340" s="59" t="s">
        <v>1077</v>
      </c>
      <c r="D340" s="18" t="s">
        <v>65</v>
      </c>
      <c r="E340" s="18" t="s">
        <v>1132</v>
      </c>
      <c r="F340" s="19">
        <v>15216855.91</v>
      </c>
      <c r="G340" s="70"/>
      <c r="O340" s="49"/>
      <c r="V340" s="50"/>
      <c r="BI340" s="49"/>
    </row>
    <row r="341" spans="1:61" ht="30" customHeight="1" x14ac:dyDescent="0.25">
      <c r="A341" s="16">
        <v>332</v>
      </c>
      <c r="B341" s="18" t="s">
        <v>1017</v>
      </c>
      <c r="C341" s="59" t="s">
        <v>1078</v>
      </c>
      <c r="D341" s="18" t="s">
        <v>70</v>
      </c>
      <c r="E341" s="18" t="s">
        <v>853</v>
      </c>
      <c r="F341" s="19">
        <v>221320.33</v>
      </c>
      <c r="G341" s="70"/>
      <c r="O341" s="49"/>
      <c r="V341" s="50"/>
      <c r="BI341" s="49"/>
    </row>
    <row r="342" spans="1:61" ht="30" customHeight="1" x14ac:dyDescent="0.25">
      <c r="A342" s="16">
        <v>333</v>
      </c>
      <c r="B342" s="30" t="s">
        <v>1018</v>
      </c>
      <c r="C342" s="59" t="s">
        <v>713</v>
      </c>
      <c r="D342" s="18" t="s">
        <v>7</v>
      </c>
      <c r="E342" s="18" t="s">
        <v>1133</v>
      </c>
      <c r="F342" s="19">
        <v>215234.03</v>
      </c>
      <c r="G342" s="70"/>
      <c r="O342" s="49"/>
      <c r="V342" s="50"/>
      <c r="BI342" s="49"/>
    </row>
    <row r="343" spans="1:61" ht="30" customHeight="1" x14ac:dyDescent="0.25">
      <c r="A343" s="16">
        <v>334</v>
      </c>
      <c r="B343" s="30" t="s">
        <v>1019</v>
      </c>
      <c r="C343" s="59" t="s">
        <v>1079</v>
      </c>
      <c r="D343" s="18" t="s">
        <v>14</v>
      </c>
      <c r="E343" s="18" t="s">
        <v>1134</v>
      </c>
      <c r="F343" s="19">
        <v>277386.07</v>
      </c>
      <c r="G343" s="70"/>
      <c r="O343" s="49"/>
      <c r="V343" s="50"/>
      <c r="BI343" s="49"/>
    </row>
    <row r="344" spans="1:61" ht="30" customHeight="1" x14ac:dyDescent="0.25">
      <c r="A344" s="16">
        <v>335</v>
      </c>
      <c r="B344" s="18" t="s">
        <v>1020</v>
      </c>
      <c r="C344" s="59" t="s">
        <v>608</v>
      </c>
      <c r="D344" s="18" t="s">
        <v>19</v>
      </c>
      <c r="E344" s="18" t="s">
        <v>1135</v>
      </c>
      <c r="F344" s="19">
        <v>13974840</v>
      </c>
      <c r="G344" s="70"/>
      <c r="O344" s="49"/>
      <c r="V344" s="50"/>
      <c r="BI344" s="49"/>
    </row>
    <row r="345" spans="1:61" ht="30" customHeight="1" x14ac:dyDescent="0.25">
      <c r="A345" s="16">
        <v>336</v>
      </c>
      <c r="B345" s="30" t="s">
        <v>1021</v>
      </c>
      <c r="C345" s="59" t="s">
        <v>667</v>
      </c>
      <c r="D345" s="18" t="s">
        <v>737</v>
      </c>
      <c r="E345" s="18" t="s">
        <v>1136</v>
      </c>
      <c r="F345" s="19">
        <v>619337.9</v>
      </c>
      <c r="G345" s="70"/>
      <c r="O345" s="49"/>
      <c r="V345" s="50"/>
      <c r="BI345" s="49"/>
    </row>
    <row r="346" spans="1:61" ht="30" customHeight="1" x14ac:dyDescent="0.25">
      <c r="A346" s="16">
        <v>337</v>
      </c>
      <c r="B346" s="30" t="s">
        <v>1022</v>
      </c>
      <c r="C346" s="59" t="s">
        <v>1080</v>
      </c>
      <c r="D346" s="18" t="s">
        <v>65</v>
      </c>
      <c r="E346" s="18" t="s">
        <v>759</v>
      </c>
      <c r="F346" s="19">
        <v>529224.6</v>
      </c>
      <c r="G346" s="47">
        <v>156849.88</v>
      </c>
      <c r="O346" s="49"/>
      <c r="V346" s="50"/>
      <c r="BI346" s="49"/>
    </row>
    <row r="347" spans="1:61" ht="30" customHeight="1" x14ac:dyDescent="0.25">
      <c r="A347" s="16">
        <v>338</v>
      </c>
      <c r="B347" s="30" t="s">
        <v>1023</v>
      </c>
      <c r="C347" s="59" t="s">
        <v>1081</v>
      </c>
      <c r="D347" s="18" t="s">
        <v>146</v>
      </c>
      <c r="E347" s="18" t="s">
        <v>885</v>
      </c>
      <c r="F347" s="19">
        <v>269137.53999999998</v>
      </c>
      <c r="G347" s="47">
        <v>260370.24</v>
      </c>
      <c r="O347" s="49"/>
      <c r="V347" s="50"/>
      <c r="BI347" s="49"/>
    </row>
    <row r="348" spans="1:61" ht="30" customHeight="1" x14ac:dyDescent="0.25">
      <c r="A348" s="16">
        <v>339</v>
      </c>
      <c r="B348" s="30" t="s">
        <v>1024</v>
      </c>
      <c r="C348" s="59" t="s">
        <v>720</v>
      </c>
      <c r="D348" s="18" t="s">
        <v>17</v>
      </c>
      <c r="E348" s="18" t="s">
        <v>1137</v>
      </c>
      <c r="F348" s="19">
        <v>108741.4</v>
      </c>
      <c r="G348" s="47">
        <v>108741.4</v>
      </c>
      <c r="O348" s="49"/>
      <c r="V348" s="50"/>
      <c r="BI348" s="49"/>
    </row>
    <row r="349" spans="1:61" ht="30" customHeight="1" x14ac:dyDescent="0.25">
      <c r="A349" s="16">
        <v>340</v>
      </c>
      <c r="B349" s="30" t="s">
        <v>1025</v>
      </c>
      <c r="C349" s="59" t="s">
        <v>1082</v>
      </c>
      <c r="D349" s="18" t="s">
        <v>146</v>
      </c>
      <c r="E349" s="18" t="s">
        <v>885</v>
      </c>
      <c r="F349" s="19">
        <v>231296</v>
      </c>
      <c r="G349" s="47">
        <v>229080.8</v>
      </c>
      <c r="O349" s="49"/>
      <c r="V349" s="50"/>
      <c r="BI349" s="49"/>
    </row>
    <row r="350" spans="1:61" ht="30" customHeight="1" x14ac:dyDescent="0.25">
      <c r="A350" s="16">
        <v>341</v>
      </c>
      <c r="B350" s="30" t="s">
        <v>1026</v>
      </c>
      <c r="C350" s="59" t="s">
        <v>1083</v>
      </c>
      <c r="D350" s="18" t="s">
        <v>736</v>
      </c>
      <c r="E350" s="18" t="s">
        <v>815</v>
      </c>
      <c r="F350" s="19">
        <v>171585</v>
      </c>
      <c r="G350" s="47">
        <v>171585</v>
      </c>
      <c r="O350" s="49"/>
      <c r="V350" s="50"/>
      <c r="BI350" s="49"/>
    </row>
    <row r="351" spans="1:61" ht="30" customHeight="1" x14ac:dyDescent="0.25">
      <c r="A351" s="16">
        <v>342</v>
      </c>
      <c r="B351" s="30" t="s">
        <v>1027</v>
      </c>
      <c r="C351" s="59" t="s">
        <v>1084</v>
      </c>
      <c r="D351" s="18" t="s">
        <v>71</v>
      </c>
      <c r="E351" s="18" t="s">
        <v>797</v>
      </c>
      <c r="F351" s="19">
        <v>881784.58</v>
      </c>
      <c r="G351" s="70"/>
      <c r="O351" s="49"/>
      <c r="V351" s="50"/>
      <c r="BI351" s="49"/>
    </row>
    <row r="352" spans="1:61" ht="30" customHeight="1" x14ac:dyDescent="0.25">
      <c r="A352" s="16">
        <v>343</v>
      </c>
      <c r="B352" s="30" t="s">
        <v>1028</v>
      </c>
      <c r="C352" s="59" t="s">
        <v>1085</v>
      </c>
      <c r="D352" s="18" t="s">
        <v>278</v>
      </c>
      <c r="E352" s="18" t="s">
        <v>1138</v>
      </c>
      <c r="F352" s="19">
        <v>129293.5</v>
      </c>
      <c r="G352" s="47">
        <v>127554</v>
      </c>
      <c r="O352" s="49"/>
      <c r="V352" s="50"/>
      <c r="BI352" s="49"/>
    </row>
    <row r="353" spans="1:61" ht="30" customHeight="1" x14ac:dyDescent="0.25">
      <c r="A353" s="16">
        <v>344</v>
      </c>
      <c r="B353" s="30" t="s">
        <v>1029</v>
      </c>
      <c r="C353" s="59" t="s">
        <v>1086</v>
      </c>
      <c r="D353" s="18" t="s">
        <v>71</v>
      </c>
      <c r="E353" s="18" t="s">
        <v>1139</v>
      </c>
      <c r="F353" s="19">
        <v>229089.95</v>
      </c>
      <c r="G353" s="70"/>
      <c r="O353" s="49"/>
      <c r="V353" s="50"/>
      <c r="BI353" s="49"/>
    </row>
    <row r="354" spans="1:61" ht="30" customHeight="1" x14ac:dyDescent="0.25">
      <c r="A354" s="16">
        <v>345</v>
      </c>
      <c r="B354" s="30" t="s">
        <v>1030</v>
      </c>
      <c r="C354" s="59" t="s">
        <v>1087</v>
      </c>
      <c r="D354" s="18" t="s">
        <v>71</v>
      </c>
      <c r="E354" s="18" t="s">
        <v>1140</v>
      </c>
      <c r="F354" s="19">
        <v>103586.42</v>
      </c>
      <c r="G354" s="70"/>
      <c r="O354" s="49"/>
      <c r="V354" s="50"/>
      <c r="BI354" s="49"/>
    </row>
    <row r="355" spans="1:61" ht="30" customHeight="1" x14ac:dyDescent="0.25">
      <c r="A355" s="16">
        <v>346</v>
      </c>
      <c r="B355" s="30" t="s">
        <v>1031</v>
      </c>
      <c r="C355" s="59" t="s">
        <v>719</v>
      </c>
      <c r="D355" s="18" t="s">
        <v>14</v>
      </c>
      <c r="E355" s="18" t="s">
        <v>1141</v>
      </c>
      <c r="F355" s="19">
        <v>46131.08</v>
      </c>
      <c r="G355" s="47">
        <v>46131.08</v>
      </c>
      <c r="O355" s="49"/>
      <c r="V355" s="50"/>
      <c r="BI355" s="49"/>
    </row>
    <row r="356" spans="1:61" ht="30" customHeight="1" x14ac:dyDescent="0.25">
      <c r="A356" s="16">
        <v>347</v>
      </c>
      <c r="B356" s="30" t="s">
        <v>1032</v>
      </c>
      <c r="C356" s="59" t="s">
        <v>223</v>
      </c>
      <c r="D356" s="18" t="s">
        <v>35</v>
      </c>
      <c r="E356" s="18" t="s">
        <v>852</v>
      </c>
      <c r="F356" s="19">
        <v>187408.72</v>
      </c>
      <c r="G356" s="70"/>
      <c r="O356" s="49"/>
      <c r="V356" s="50"/>
      <c r="BI356" s="49"/>
    </row>
    <row r="357" spans="1:61" ht="30" customHeight="1" x14ac:dyDescent="0.25">
      <c r="A357" s="16">
        <v>348</v>
      </c>
      <c r="B357" s="30" t="s">
        <v>1033</v>
      </c>
      <c r="C357" s="59" t="s">
        <v>1088</v>
      </c>
      <c r="D357" s="18" t="s">
        <v>735</v>
      </c>
      <c r="E357" s="18" t="s">
        <v>1142</v>
      </c>
      <c r="F357" s="19">
        <v>176613.47</v>
      </c>
      <c r="G357" s="47">
        <v>176241.77</v>
      </c>
      <c r="O357" s="49"/>
      <c r="V357" s="50"/>
      <c r="BI357" s="49"/>
    </row>
    <row r="358" spans="1:61" ht="30" customHeight="1" x14ac:dyDescent="0.25">
      <c r="A358" s="16">
        <v>349</v>
      </c>
      <c r="B358" s="30" t="s">
        <v>1034</v>
      </c>
      <c r="C358" s="59" t="s">
        <v>1089</v>
      </c>
      <c r="D358" s="18" t="s">
        <v>14</v>
      </c>
      <c r="E358" s="18" t="s">
        <v>1143</v>
      </c>
      <c r="F358" s="19">
        <v>98995</v>
      </c>
      <c r="G358" s="70"/>
      <c r="O358" s="49"/>
      <c r="V358" s="50"/>
      <c r="BI358" s="49"/>
    </row>
    <row r="359" spans="1:61" ht="30" customHeight="1" x14ac:dyDescent="0.25">
      <c r="A359" s="16">
        <v>350</v>
      </c>
      <c r="B359" s="18" t="s">
        <v>1035</v>
      </c>
      <c r="C359" s="59" t="s">
        <v>1090</v>
      </c>
      <c r="D359" s="18" t="s">
        <v>67</v>
      </c>
      <c r="E359" s="18" t="s">
        <v>1144</v>
      </c>
      <c r="F359" s="19">
        <v>127812.44</v>
      </c>
      <c r="G359" s="47">
        <v>97812.44</v>
      </c>
      <c r="O359" s="49"/>
      <c r="V359" s="50"/>
      <c r="BI359" s="49"/>
    </row>
    <row r="360" spans="1:61" ht="30" customHeight="1" x14ac:dyDescent="0.25">
      <c r="A360" s="16">
        <v>351</v>
      </c>
      <c r="B360" s="30" t="s">
        <v>1036</v>
      </c>
      <c r="C360" s="59" t="s">
        <v>605</v>
      </c>
      <c r="D360" s="18" t="s">
        <v>14</v>
      </c>
      <c r="E360" s="18" t="s">
        <v>1145</v>
      </c>
      <c r="F360" s="19">
        <v>175192.2</v>
      </c>
      <c r="G360" s="47">
        <v>175192.2</v>
      </c>
      <c r="O360" s="49"/>
      <c r="V360" s="50"/>
      <c r="BI360" s="49"/>
    </row>
    <row r="361" spans="1:61" ht="30" customHeight="1" x14ac:dyDescent="0.25">
      <c r="A361" s="16">
        <v>352</v>
      </c>
      <c r="B361" s="30" t="s">
        <v>1037</v>
      </c>
      <c r="C361" s="59" t="s">
        <v>1091</v>
      </c>
      <c r="D361" s="18" t="s">
        <v>35</v>
      </c>
      <c r="E361" s="18" t="s">
        <v>1146</v>
      </c>
      <c r="F361" s="19">
        <v>91140</v>
      </c>
      <c r="G361" s="57">
        <v>79600</v>
      </c>
      <c r="O361" s="49"/>
      <c r="V361" s="50"/>
      <c r="BI361" s="49"/>
    </row>
    <row r="362" spans="1:61" ht="30" customHeight="1" x14ac:dyDescent="0.25">
      <c r="A362" s="16">
        <v>353</v>
      </c>
      <c r="B362" s="30" t="s">
        <v>1038</v>
      </c>
      <c r="C362" s="59" t="s">
        <v>1092</v>
      </c>
      <c r="D362" s="18" t="s">
        <v>35</v>
      </c>
      <c r="E362" s="18" t="s">
        <v>1147</v>
      </c>
      <c r="F362" s="19">
        <v>169222.5</v>
      </c>
      <c r="G362" s="70"/>
      <c r="O362" s="49"/>
      <c r="V362" s="50"/>
      <c r="BI362" s="49"/>
    </row>
    <row r="363" spans="1:61" ht="30" customHeight="1" x14ac:dyDescent="0.25">
      <c r="A363" s="16">
        <v>354</v>
      </c>
      <c r="B363" s="30" t="s">
        <v>1039</v>
      </c>
      <c r="C363" s="59" t="s">
        <v>1093</v>
      </c>
      <c r="D363" s="18" t="s">
        <v>69</v>
      </c>
      <c r="E363" s="18" t="s">
        <v>1148</v>
      </c>
      <c r="F363" s="19">
        <v>276406.99</v>
      </c>
      <c r="G363" s="47">
        <v>276406.99</v>
      </c>
      <c r="O363" s="49"/>
      <c r="V363" s="50"/>
      <c r="BI363" s="49"/>
    </row>
    <row r="364" spans="1:61" ht="30" customHeight="1" x14ac:dyDescent="0.25">
      <c r="A364" s="16">
        <v>355</v>
      </c>
      <c r="B364" s="30" t="s">
        <v>1040</v>
      </c>
      <c r="C364" s="59" t="s">
        <v>212</v>
      </c>
      <c r="D364" s="18" t="s">
        <v>7</v>
      </c>
      <c r="E364" s="18" t="s">
        <v>1149</v>
      </c>
      <c r="F364" s="19">
        <v>97596</v>
      </c>
      <c r="G364" s="70"/>
      <c r="O364" s="49"/>
      <c r="V364" s="50"/>
      <c r="BI364" s="49"/>
    </row>
    <row r="365" spans="1:61" ht="30" customHeight="1" x14ac:dyDescent="0.25">
      <c r="A365" s="16">
        <v>356</v>
      </c>
      <c r="B365" s="30" t="s">
        <v>1041</v>
      </c>
      <c r="C365" s="59" t="s">
        <v>684</v>
      </c>
      <c r="D365" s="18" t="s">
        <v>67</v>
      </c>
      <c r="E365" s="18" t="s">
        <v>852</v>
      </c>
      <c r="F365" s="19">
        <v>145080</v>
      </c>
      <c r="G365" s="47">
        <v>145080</v>
      </c>
      <c r="O365" s="49"/>
      <c r="V365" s="50"/>
      <c r="BI365" s="49"/>
    </row>
    <row r="366" spans="1:61" ht="30" customHeight="1" x14ac:dyDescent="0.25">
      <c r="A366" s="16">
        <v>357</v>
      </c>
      <c r="B366" s="30" t="s">
        <v>1042</v>
      </c>
      <c r="C366" s="59" t="s">
        <v>1094</v>
      </c>
      <c r="D366" s="18" t="s">
        <v>65</v>
      </c>
      <c r="E366" s="18" t="s">
        <v>1150</v>
      </c>
      <c r="F366" s="19">
        <v>318023.67999999999</v>
      </c>
      <c r="G366" s="70"/>
      <c r="O366" s="49"/>
      <c r="V366" s="50"/>
      <c r="BI366" s="49"/>
    </row>
    <row r="367" spans="1:61" ht="30" customHeight="1" x14ac:dyDescent="0.25">
      <c r="A367" s="16">
        <v>358</v>
      </c>
      <c r="B367" s="18" t="s">
        <v>1043</v>
      </c>
      <c r="C367" s="59" t="s">
        <v>1095</v>
      </c>
      <c r="D367" s="18" t="s">
        <v>182</v>
      </c>
      <c r="E367" s="18" t="s">
        <v>774</v>
      </c>
      <c r="F367" s="19">
        <v>938029.4</v>
      </c>
      <c r="G367" s="70"/>
      <c r="O367" s="49"/>
      <c r="V367" s="50"/>
      <c r="BI367" s="49"/>
    </row>
    <row r="368" spans="1:61" ht="30" customHeight="1" x14ac:dyDescent="0.25">
      <c r="A368" s="16">
        <v>359</v>
      </c>
      <c r="B368" s="30" t="s">
        <v>1044</v>
      </c>
      <c r="C368" s="59" t="s">
        <v>1096</v>
      </c>
      <c r="D368" s="18" t="s">
        <v>35</v>
      </c>
      <c r="E368" s="18" t="s">
        <v>1151</v>
      </c>
      <c r="F368" s="19">
        <v>316697.94</v>
      </c>
      <c r="G368" s="47">
        <v>158347.47</v>
      </c>
      <c r="O368" s="49"/>
      <c r="V368" s="50"/>
      <c r="BI368" s="49"/>
    </row>
    <row r="369" spans="1:61" ht="30" customHeight="1" x14ac:dyDescent="0.25">
      <c r="A369" s="16">
        <v>360</v>
      </c>
      <c r="B369" s="30" t="s">
        <v>1045</v>
      </c>
      <c r="C369" s="59" t="s">
        <v>606</v>
      </c>
      <c r="D369" s="18" t="s">
        <v>737</v>
      </c>
      <c r="E369" s="18" t="s">
        <v>1152</v>
      </c>
      <c r="F369" s="19">
        <v>138604.04999999999</v>
      </c>
      <c r="G369" s="47">
        <v>138375.81</v>
      </c>
      <c r="O369" s="49"/>
      <c r="V369" s="50"/>
      <c r="BI369" s="49"/>
    </row>
    <row r="370" spans="1:61" ht="30" customHeight="1" x14ac:dyDescent="0.25">
      <c r="A370" s="16">
        <v>361</v>
      </c>
      <c r="B370" s="30" t="s">
        <v>1046</v>
      </c>
      <c r="C370" s="59" t="s">
        <v>214</v>
      </c>
      <c r="D370" s="18" t="s">
        <v>14</v>
      </c>
      <c r="E370" s="18" t="s">
        <v>1153</v>
      </c>
      <c r="F370" s="19">
        <v>113760</v>
      </c>
      <c r="G370" s="70"/>
      <c r="O370" s="49"/>
      <c r="V370" s="50"/>
      <c r="BI370" s="49"/>
    </row>
    <row r="371" spans="1:61" ht="30" customHeight="1" x14ac:dyDescent="0.25">
      <c r="A371" s="16">
        <v>362</v>
      </c>
      <c r="B371" s="30" t="s">
        <v>1047</v>
      </c>
      <c r="C371" s="59" t="s">
        <v>1097</v>
      </c>
      <c r="D371" s="18" t="s">
        <v>35</v>
      </c>
      <c r="E371" s="18" t="s">
        <v>1154</v>
      </c>
      <c r="F371" s="19">
        <v>134280</v>
      </c>
      <c r="G371" s="70"/>
      <c r="O371" s="49"/>
      <c r="V371" s="50"/>
      <c r="BI371" s="49"/>
    </row>
    <row r="372" spans="1:61" ht="30" customHeight="1" x14ac:dyDescent="0.25">
      <c r="A372" s="16">
        <v>363</v>
      </c>
      <c r="B372" s="30" t="s">
        <v>1048</v>
      </c>
      <c r="C372" s="59" t="s">
        <v>1098</v>
      </c>
      <c r="D372" s="18" t="s">
        <v>11</v>
      </c>
      <c r="E372" s="18" t="s">
        <v>1155</v>
      </c>
      <c r="F372" s="19">
        <v>282495.3</v>
      </c>
      <c r="G372" s="70"/>
      <c r="O372" s="49"/>
      <c r="V372" s="50"/>
      <c r="BI372" s="49"/>
    </row>
    <row r="373" spans="1:61" ht="30" customHeight="1" x14ac:dyDescent="0.25">
      <c r="A373" s="16">
        <v>364</v>
      </c>
      <c r="B373" s="30" t="s">
        <v>1049</v>
      </c>
      <c r="C373" s="59" t="s">
        <v>1099</v>
      </c>
      <c r="D373" s="18" t="s">
        <v>14</v>
      </c>
      <c r="E373" s="18" t="s">
        <v>1156</v>
      </c>
      <c r="F373" s="19">
        <v>76048</v>
      </c>
      <c r="G373" s="70">
        <v>76048</v>
      </c>
      <c r="O373" s="49"/>
      <c r="V373" s="50"/>
      <c r="BI373" s="49"/>
    </row>
    <row r="374" spans="1:61" ht="30" customHeight="1" x14ac:dyDescent="0.25">
      <c r="A374" s="16">
        <v>365</v>
      </c>
      <c r="B374" s="30" t="s">
        <v>1050</v>
      </c>
      <c r="C374" s="59" t="s">
        <v>1100</v>
      </c>
      <c r="D374" s="18" t="s">
        <v>19</v>
      </c>
      <c r="E374" s="18" t="s">
        <v>815</v>
      </c>
      <c r="F374" s="19">
        <v>353450.23999999999</v>
      </c>
      <c r="G374" s="70"/>
      <c r="O374" s="49"/>
      <c r="V374" s="50"/>
      <c r="BI374" s="49"/>
    </row>
    <row r="375" spans="1:61" ht="30" customHeight="1" x14ac:dyDescent="0.25">
      <c r="A375" s="16">
        <v>366</v>
      </c>
      <c r="B375" s="30" t="s">
        <v>1051</v>
      </c>
      <c r="C375" s="59" t="s">
        <v>1101</v>
      </c>
      <c r="D375" s="18" t="s">
        <v>146</v>
      </c>
      <c r="E375" s="18" t="s">
        <v>853</v>
      </c>
      <c r="F375" s="19">
        <v>45858.69</v>
      </c>
      <c r="G375" s="70"/>
      <c r="O375" s="49"/>
      <c r="V375" s="50"/>
      <c r="BI375" s="49"/>
    </row>
    <row r="376" spans="1:61" ht="30" customHeight="1" x14ac:dyDescent="0.25">
      <c r="A376" s="16">
        <v>367</v>
      </c>
      <c r="B376" s="30" t="s">
        <v>1052</v>
      </c>
      <c r="C376" s="59" t="s">
        <v>683</v>
      </c>
      <c r="D376" s="18" t="s">
        <v>17</v>
      </c>
      <c r="E376" s="18" t="s">
        <v>1157</v>
      </c>
      <c r="F376" s="19">
        <v>136736.35</v>
      </c>
      <c r="G376" s="70"/>
      <c r="O376" s="49"/>
      <c r="V376" s="50"/>
      <c r="BI376" s="49"/>
    </row>
    <row r="377" spans="1:61" ht="30" customHeight="1" x14ac:dyDescent="0.25">
      <c r="A377" s="16">
        <v>368</v>
      </c>
      <c r="B377" s="30" t="s">
        <v>1053</v>
      </c>
      <c r="C377" s="59" t="s">
        <v>1102</v>
      </c>
      <c r="D377" s="18" t="s">
        <v>7</v>
      </c>
      <c r="E377" s="18" t="s">
        <v>1158</v>
      </c>
      <c r="F377" s="19">
        <v>220020</v>
      </c>
      <c r="G377" s="70"/>
      <c r="O377" s="49"/>
      <c r="V377" s="50"/>
      <c r="BI377" s="49"/>
    </row>
    <row r="378" spans="1:61" ht="30" customHeight="1" x14ac:dyDescent="0.25">
      <c r="A378" s="16">
        <v>369</v>
      </c>
      <c r="B378" s="30" t="s">
        <v>1054</v>
      </c>
      <c r="C378" s="59" t="s">
        <v>1103</v>
      </c>
      <c r="D378" s="18" t="s">
        <v>14</v>
      </c>
      <c r="E378" s="18" t="s">
        <v>1159</v>
      </c>
      <c r="F378" s="19">
        <v>476271.04</v>
      </c>
      <c r="G378" s="70"/>
      <c r="O378" s="49"/>
      <c r="V378" s="50"/>
      <c r="BI378" s="49"/>
    </row>
    <row r="379" spans="1:61" ht="30" customHeight="1" x14ac:dyDescent="0.25">
      <c r="A379" s="16">
        <v>370</v>
      </c>
      <c r="B379" s="30" t="s">
        <v>1055</v>
      </c>
      <c r="C379" s="59" t="s">
        <v>1104</v>
      </c>
      <c r="D379" s="18" t="s">
        <v>182</v>
      </c>
      <c r="E379" s="18" t="s">
        <v>975</v>
      </c>
      <c r="F379" s="19">
        <v>230698.72</v>
      </c>
      <c r="G379" s="70"/>
      <c r="O379" s="49"/>
      <c r="V379" s="50"/>
      <c r="BI379" s="49"/>
    </row>
    <row r="380" spans="1:61" ht="30" customHeight="1" x14ac:dyDescent="0.25">
      <c r="A380" s="16">
        <v>371</v>
      </c>
      <c r="B380" s="30" t="s">
        <v>1056</v>
      </c>
      <c r="C380" s="59" t="s">
        <v>1105</v>
      </c>
      <c r="D380" s="18" t="s">
        <v>182</v>
      </c>
      <c r="E380" s="18" t="s">
        <v>1160</v>
      </c>
      <c r="F380" s="19">
        <v>520272</v>
      </c>
      <c r="G380" s="70"/>
      <c r="O380" s="49"/>
      <c r="V380" s="50"/>
      <c r="BI380" s="49"/>
    </row>
    <row r="381" spans="1:61" ht="30" customHeight="1" x14ac:dyDescent="0.25">
      <c r="A381" s="16">
        <v>372</v>
      </c>
      <c r="B381" s="30" t="s">
        <v>1057</v>
      </c>
      <c r="C381" s="59" t="s">
        <v>1106</v>
      </c>
      <c r="D381" s="18" t="s">
        <v>67</v>
      </c>
      <c r="E381" s="18" t="s">
        <v>1161</v>
      </c>
      <c r="F381" s="19">
        <v>9123450.4399999995</v>
      </c>
      <c r="G381" s="70"/>
      <c r="O381" s="49"/>
      <c r="V381" s="50"/>
      <c r="BI381" s="49"/>
    </row>
    <row r="382" spans="1:61" ht="30" customHeight="1" x14ac:dyDescent="0.25">
      <c r="A382" s="16">
        <v>373</v>
      </c>
      <c r="B382" s="18" t="s">
        <v>1058</v>
      </c>
      <c r="C382" s="59" t="s">
        <v>1107</v>
      </c>
      <c r="D382" s="18" t="s">
        <v>737</v>
      </c>
      <c r="E382" s="18" t="s">
        <v>853</v>
      </c>
      <c r="F382" s="19">
        <v>128641.21</v>
      </c>
      <c r="G382" s="70"/>
      <c r="O382" s="49"/>
      <c r="V382" s="50"/>
      <c r="BI382" s="49"/>
    </row>
    <row r="383" spans="1:61" ht="30" customHeight="1" x14ac:dyDescent="0.25">
      <c r="A383" s="16">
        <v>374</v>
      </c>
      <c r="B383" s="30" t="s">
        <v>1059</v>
      </c>
      <c r="C383" s="59" t="s">
        <v>1108</v>
      </c>
      <c r="D383" s="18" t="s">
        <v>14</v>
      </c>
      <c r="E383" s="18" t="s">
        <v>954</v>
      </c>
      <c r="F383" s="19">
        <v>89003.62</v>
      </c>
      <c r="G383" s="70"/>
      <c r="O383" s="49"/>
      <c r="V383" s="50"/>
      <c r="BI383" s="49"/>
    </row>
    <row r="384" spans="1:61" ht="30" customHeight="1" x14ac:dyDescent="0.25">
      <c r="A384" s="16">
        <v>375</v>
      </c>
      <c r="B384" s="30" t="s">
        <v>1162</v>
      </c>
      <c r="C384" s="59" t="s">
        <v>1165</v>
      </c>
      <c r="D384" s="18" t="s">
        <v>17</v>
      </c>
      <c r="E384" s="18" t="s">
        <v>782</v>
      </c>
      <c r="F384" s="19">
        <v>449892.14</v>
      </c>
      <c r="G384" s="70"/>
      <c r="O384" s="49"/>
      <c r="V384" s="50"/>
      <c r="BI384" s="49"/>
    </row>
    <row r="385" spans="1:61" ht="30" customHeight="1" x14ac:dyDescent="0.25">
      <c r="A385" s="16">
        <v>376</v>
      </c>
      <c r="B385" s="18" t="s">
        <v>1163</v>
      </c>
      <c r="C385" s="59" t="s">
        <v>255</v>
      </c>
      <c r="D385" s="18" t="s">
        <v>69</v>
      </c>
      <c r="E385" s="18" t="s">
        <v>853</v>
      </c>
      <c r="F385" s="19">
        <v>248135.2</v>
      </c>
      <c r="G385" s="70"/>
      <c r="O385" s="49"/>
      <c r="V385" s="50"/>
      <c r="BI385" s="49"/>
    </row>
    <row r="386" spans="1:61" ht="30" customHeight="1" x14ac:dyDescent="0.25">
      <c r="A386" s="16">
        <v>377</v>
      </c>
      <c r="B386" s="30" t="s">
        <v>1164</v>
      </c>
      <c r="C386" s="59" t="s">
        <v>667</v>
      </c>
      <c r="D386" s="18" t="s">
        <v>737</v>
      </c>
      <c r="E386" s="18" t="s">
        <v>942</v>
      </c>
      <c r="F386" s="19">
        <v>132120.49</v>
      </c>
      <c r="G386" s="70"/>
      <c r="O386" s="49"/>
      <c r="V386" s="50"/>
      <c r="BI386" s="49"/>
    </row>
    <row r="387" spans="1:61" ht="30" customHeight="1" x14ac:dyDescent="0.25">
      <c r="A387" s="16">
        <v>378</v>
      </c>
      <c r="B387" s="30" t="s">
        <v>1166</v>
      </c>
      <c r="C387" s="59" t="s">
        <v>618</v>
      </c>
      <c r="D387" s="18" t="s">
        <v>7</v>
      </c>
      <c r="E387" s="67" t="s">
        <v>1167</v>
      </c>
      <c r="F387" s="19">
        <v>428767.43</v>
      </c>
      <c r="G387" s="70"/>
      <c r="O387" s="49"/>
      <c r="V387" s="50"/>
      <c r="BI387" s="49"/>
    </row>
    <row r="388" spans="1:61" ht="30" customHeight="1" x14ac:dyDescent="0.25">
      <c r="A388" s="16">
        <v>379</v>
      </c>
      <c r="B388" s="30" t="s">
        <v>1168</v>
      </c>
      <c r="C388" s="59" t="s">
        <v>1169</v>
      </c>
      <c r="D388" s="18" t="s">
        <v>71</v>
      </c>
      <c r="E388" s="67" t="s">
        <v>1167</v>
      </c>
      <c r="F388" s="19">
        <v>186018.69</v>
      </c>
      <c r="G388" s="47">
        <v>176881.49</v>
      </c>
      <c r="O388" s="49"/>
      <c r="V388" s="50"/>
      <c r="BI388" s="49"/>
    </row>
    <row r="389" spans="1:61" ht="30" customHeight="1" x14ac:dyDescent="0.25">
      <c r="A389" s="73">
        <v>380</v>
      </c>
      <c r="B389" s="60" t="s">
        <v>1170</v>
      </c>
      <c r="C389" s="61" t="s">
        <v>1171</v>
      </c>
      <c r="D389" s="62" t="s">
        <v>19</v>
      </c>
      <c r="E389" s="66" t="s">
        <v>1167</v>
      </c>
      <c r="F389" s="63">
        <v>414671.13</v>
      </c>
      <c r="G389" s="71"/>
      <c r="O389" s="49"/>
      <c r="V389" s="50"/>
      <c r="BI389" s="49"/>
    </row>
    <row r="390" spans="1:61" ht="77.25" customHeight="1" x14ac:dyDescent="0.25">
      <c r="A390" s="16">
        <v>381</v>
      </c>
      <c r="B390" s="68" t="s">
        <v>1172</v>
      </c>
      <c r="C390" s="69" t="s">
        <v>1173</v>
      </c>
      <c r="D390" s="30" t="s">
        <v>17</v>
      </c>
      <c r="E390" s="67" t="s">
        <v>1167</v>
      </c>
      <c r="F390" s="19">
        <v>1584418.21</v>
      </c>
      <c r="G390" s="70"/>
      <c r="I390" s="13"/>
      <c r="O390" s="49"/>
      <c r="V390" s="50"/>
      <c r="BI390" s="49"/>
    </row>
    <row r="391" spans="1:61" ht="77.25" customHeight="1" x14ac:dyDescent="0.25">
      <c r="A391" s="16">
        <v>382</v>
      </c>
      <c r="B391" s="68" t="s">
        <v>1174</v>
      </c>
      <c r="C391" s="69" t="s">
        <v>1289</v>
      </c>
      <c r="D391" s="30" t="s">
        <v>735</v>
      </c>
      <c r="E391" s="67" t="s">
        <v>1167</v>
      </c>
      <c r="F391" s="19">
        <v>160500.54999999999</v>
      </c>
      <c r="G391" s="70"/>
      <c r="I391" s="13"/>
      <c r="O391" s="49"/>
      <c r="V391" s="50"/>
      <c r="BI391" s="49"/>
    </row>
    <row r="392" spans="1:61" ht="30" customHeight="1" x14ac:dyDescent="0.25">
      <c r="A392" s="16">
        <v>383</v>
      </c>
      <c r="B392" s="18" t="s">
        <v>1281</v>
      </c>
      <c r="C392" s="59" t="s">
        <v>1290</v>
      </c>
      <c r="D392" s="59" t="s">
        <v>17</v>
      </c>
      <c r="E392" s="18" t="s">
        <v>1315</v>
      </c>
      <c r="F392" s="19">
        <v>5255642.0999999996</v>
      </c>
      <c r="G392" s="70"/>
      <c r="O392" s="49"/>
      <c r="V392" s="50"/>
      <c r="BI392" s="49"/>
    </row>
    <row r="393" spans="1:61" ht="30" customHeight="1" x14ac:dyDescent="0.25">
      <c r="A393" s="16">
        <v>384</v>
      </c>
      <c r="B393" s="18" t="s">
        <v>1282</v>
      </c>
      <c r="C393" s="59" t="s">
        <v>1290</v>
      </c>
      <c r="D393" s="59" t="s">
        <v>17</v>
      </c>
      <c r="E393" s="81" t="s">
        <v>1316</v>
      </c>
      <c r="F393" s="19">
        <v>2911613.59</v>
      </c>
      <c r="G393" s="70"/>
      <c r="O393" s="49"/>
      <c r="V393" s="50"/>
      <c r="BI393" s="49"/>
    </row>
    <row r="394" spans="1:61" ht="30" customHeight="1" x14ac:dyDescent="0.25">
      <c r="A394" s="16">
        <v>385</v>
      </c>
      <c r="B394" s="18" t="s">
        <v>1283</v>
      </c>
      <c r="C394" s="59" t="s">
        <v>254</v>
      </c>
      <c r="D394" s="59" t="s">
        <v>14</v>
      </c>
      <c r="E394" s="81" t="s">
        <v>1317</v>
      </c>
      <c r="F394" s="19">
        <v>5432481.75</v>
      </c>
      <c r="G394" s="70"/>
      <c r="O394" s="49"/>
      <c r="V394" s="50"/>
      <c r="BI394" s="49"/>
    </row>
    <row r="395" spans="1:61" ht="30" customHeight="1" x14ac:dyDescent="0.25">
      <c r="A395" s="16">
        <v>386</v>
      </c>
      <c r="B395" s="18" t="s">
        <v>1284</v>
      </c>
      <c r="C395" s="59" t="s">
        <v>657</v>
      </c>
      <c r="D395" s="59" t="s">
        <v>17</v>
      </c>
      <c r="E395" s="81" t="s">
        <v>1318</v>
      </c>
      <c r="F395" s="19">
        <v>2404019.83</v>
      </c>
      <c r="G395" s="70"/>
      <c r="O395" s="49"/>
      <c r="V395" s="50"/>
      <c r="BI395" s="49"/>
    </row>
    <row r="396" spans="1:61" ht="30" customHeight="1" x14ac:dyDescent="0.25">
      <c r="A396" s="16">
        <v>387</v>
      </c>
      <c r="B396" s="18" t="s">
        <v>1285</v>
      </c>
      <c r="C396" s="59" t="s">
        <v>247</v>
      </c>
      <c r="D396" s="59" t="s">
        <v>65</v>
      </c>
      <c r="E396" s="81" t="s">
        <v>1319</v>
      </c>
      <c r="F396" s="19">
        <v>8200521.6799999997</v>
      </c>
      <c r="G396" s="70"/>
      <c r="O396" s="49"/>
      <c r="V396" s="50"/>
      <c r="BI396" s="49"/>
    </row>
    <row r="397" spans="1:61" ht="30" customHeight="1" x14ac:dyDescent="0.25">
      <c r="A397" s="16">
        <v>388</v>
      </c>
      <c r="B397" s="18" t="s">
        <v>1286</v>
      </c>
      <c r="C397" s="59" t="s">
        <v>267</v>
      </c>
      <c r="D397" s="59" t="s">
        <v>86</v>
      </c>
      <c r="E397" s="81" t="s">
        <v>1320</v>
      </c>
      <c r="F397" s="19">
        <v>1416151.07</v>
      </c>
      <c r="G397" s="70"/>
      <c r="O397" s="49"/>
      <c r="V397" s="50"/>
      <c r="BI397" s="49"/>
    </row>
    <row r="398" spans="1:61" ht="30" customHeight="1" x14ac:dyDescent="0.25">
      <c r="A398" s="16">
        <v>389</v>
      </c>
      <c r="B398" s="18" t="s">
        <v>1028</v>
      </c>
      <c r="C398" s="59" t="s">
        <v>1085</v>
      </c>
      <c r="D398" s="59" t="s">
        <v>278</v>
      </c>
      <c r="E398" s="67" t="s">
        <v>1321</v>
      </c>
      <c r="F398" s="19">
        <v>896652.63</v>
      </c>
      <c r="G398" s="47"/>
      <c r="O398" s="49"/>
      <c r="V398" s="50"/>
      <c r="BI398" s="49"/>
    </row>
    <row r="399" spans="1:61" ht="30" customHeight="1" x14ac:dyDescent="0.25">
      <c r="A399" s="16">
        <v>390</v>
      </c>
      <c r="B399" s="62" t="s">
        <v>1235</v>
      </c>
      <c r="C399" s="61" t="s">
        <v>661</v>
      </c>
      <c r="D399" s="61" t="s">
        <v>7</v>
      </c>
      <c r="E399" s="66" t="s">
        <v>1322</v>
      </c>
      <c r="F399" s="63">
        <v>22869000</v>
      </c>
      <c r="G399" s="71"/>
      <c r="O399" s="49"/>
      <c r="V399" s="50"/>
      <c r="BI399" s="49"/>
    </row>
    <row r="400" spans="1:61" ht="77.25" customHeight="1" x14ac:dyDescent="0.25">
      <c r="A400" s="16">
        <v>391</v>
      </c>
      <c r="B400" s="68" t="s">
        <v>1287</v>
      </c>
      <c r="C400" s="29" t="s">
        <v>1291</v>
      </c>
      <c r="D400" s="29" t="s">
        <v>7</v>
      </c>
      <c r="E400" s="67" t="s">
        <v>1323</v>
      </c>
      <c r="F400" s="19">
        <v>22869000</v>
      </c>
      <c r="G400" s="70"/>
      <c r="I400" s="13"/>
      <c r="O400" s="49"/>
      <c r="V400" s="50"/>
      <c r="BI400" s="49"/>
    </row>
    <row r="401" spans="1:61" ht="77.25" customHeight="1" x14ac:dyDescent="0.25">
      <c r="A401" s="16">
        <v>392</v>
      </c>
      <c r="B401" s="68" t="s">
        <v>1288</v>
      </c>
      <c r="C401" s="29" t="s">
        <v>657</v>
      </c>
      <c r="D401" s="29" t="s">
        <v>17</v>
      </c>
      <c r="E401" s="67" t="s">
        <v>1324</v>
      </c>
      <c r="F401" s="19">
        <v>7436119.9500000002</v>
      </c>
      <c r="G401" s="70"/>
      <c r="I401" s="13"/>
      <c r="O401" s="49"/>
      <c r="V401" s="50"/>
      <c r="BI401" s="49"/>
    </row>
    <row r="402" spans="1:61" ht="77.25" customHeight="1" x14ac:dyDescent="0.25">
      <c r="A402" s="16">
        <v>393</v>
      </c>
      <c r="B402" s="68" t="s">
        <v>1292</v>
      </c>
      <c r="C402" s="29" t="s">
        <v>711</v>
      </c>
      <c r="D402" s="29" t="s">
        <v>737</v>
      </c>
      <c r="E402" s="67" t="s">
        <v>1325</v>
      </c>
      <c r="F402" s="19">
        <v>293635.63</v>
      </c>
      <c r="G402" s="70"/>
      <c r="I402" s="13"/>
      <c r="O402" s="49"/>
      <c r="V402" s="50"/>
      <c r="BI402" s="49"/>
    </row>
    <row r="403" spans="1:61" ht="30" customHeight="1" x14ac:dyDescent="0.25">
      <c r="A403" s="16">
        <v>394</v>
      </c>
      <c r="B403" s="18" t="s">
        <v>346</v>
      </c>
      <c r="C403" s="29" t="s">
        <v>268</v>
      </c>
      <c r="D403" s="29" t="s">
        <v>737</v>
      </c>
      <c r="E403" s="18" t="s">
        <v>1326</v>
      </c>
      <c r="F403" s="19">
        <v>2445847.48</v>
      </c>
      <c r="G403" s="70"/>
      <c r="O403" s="49"/>
      <c r="V403" s="50"/>
      <c r="BI403" s="49"/>
    </row>
    <row r="404" spans="1:61" ht="30" customHeight="1" x14ac:dyDescent="0.25">
      <c r="A404" s="16">
        <v>395</v>
      </c>
      <c r="B404" s="18" t="s">
        <v>1293</v>
      </c>
      <c r="C404" s="29" t="s">
        <v>1311</v>
      </c>
      <c r="D404" s="29" t="s">
        <v>67</v>
      </c>
      <c r="E404" s="18" t="s">
        <v>1327</v>
      </c>
      <c r="F404" s="19">
        <v>8308376.8399999999</v>
      </c>
      <c r="G404" s="70"/>
      <c r="O404" s="49"/>
      <c r="V404" s="50"/>
      <c r="BI404" s="49"/>
    </row>
    <row r="405" spans="1:61" ht="30" customHeight="1" x14ac:dyDescent="0.25">
      <c r="A405" s="16">
        <v>396</v>
      </c>
      <c r="B405" s="18" t="s">
        <v>542</v>
      </c>
      <c r="C405" s="29" t="s">
        <v>721</v>
      </c>
      <c r="D405" s="29" t="s">
        <v>737</v>
      </c>
      <c r="E405" s="18" t="s">
        <v>786</v>
      </c>
      <c r="F405" s="19">
        <v>848870.53</v>
      </c>
      <c r="G405" s="70"/>
      <c r="O405" s="49"/>
      <c r="V405" s="50"/>
      <c r="BI405" s="49"/>
    </row>
    <row r="406" spans="1:61" ht="30" customHeight="1" x14ac:dyDescent="0.25">
      <c r="A406" s="16">
        <v>397</v>
      </c>
      <c r="B406" s="18" t="s">
        <v>1294</v>
      </c>
      <c r="C406" s="29" t="s">
        <v>1312</v>
      </c>
      <c r="D406" s="29" t="s">
        <v>278</v>
      </c>
      <c r="E406" s="18" t="s">
        <v>1328</v>
      </c>
      <c r="F406" s="19">
        <v>1017317</v>
      </c>
      <c r="G406" s="70"/>
      <c r="O406" s="49"/>
      <c r="V406" s="50"/>
      <c r="BI406" s="49"/>
    </row>
    <row r="407" spans="1:61" ht="30" customHeight="1" x14ac:dyDescent="0.25">
      <c r="A407" s="16">
        <v>398</v>
      </c>
      <c r="B407" s="18" t="s">
        <v>1295</v>
      </c>
      <c r="C407" s="29" t="s">
        <v>255</v>
      </c>
      <c r="D407" s="29" t="s">
        <v>69</v>
      </c>
      <c r="E407" s="18" t="s">
        <v>1329</v>
      </c>
      <c r="F407" s="19">
        <v>5343589.7300000004</v>
      </c>
      <c r="G407" s="70"/>
      <c r="O407" s="49"/>
      <c r="V407" s="50"/>
      <c r="BI407" s="49"/>
    </row>
    <row r="408" spans="1:61" ht="30" customHeight="1" x14ac:dyDescent="0.25">
      <c r="A408" s="16">
        <v>399</v>
      </c>
      <c r="B408" s="18" t="s">
        <v>1296</v>
      </c>
      <c r="C408" s="29" t="s">
        <v>608</v>
      </c>
      <c r="D408" s="29" t="s">
        <v>19</v>
      </c>
      <c r="E408" s="67" t="s">
        <v>1330</v>
      </c>
      <c r="F408" s="19">
        <v>884404.57</v>
      </c>
      <c r="G408" s="70"/>
      <c r="O408" s="49"/>
      <c r="V408" s="50"/>
      <c r="BI408" s="49"/>
    </row>
    <row r="409" spans="1:61" ht="30" customHeight="1" x14ac:dyDescent="0.25">
      <c r="A409" s="16">
        <v>400</v>
      </c>
      <c r="B409" s="18" t="s">
        <v>1297</v>
      </c>
      <c r="C409" s="29" t="s">
        <v>667</v>
      </c>
      <c r="D409" s="29" t="s">
        <v>737</v>
      </c>
      <c r="E409" s="67" t="s">
        <v>1331</v>
      </c>
      <c r="F409" s="19">
        <v>460391.39</v>
      </c>
      <c r="G409" s="47"/>
      <c r="O409" s="49"/>
      <c r="V409" s="50"/>
      <c r="BI409" s="49"/>
    </row>
    <row r="410" spans="1:61" ht="30" customHeight="1" x14ac:dyDescent="0.25">
      <c r="A410" s="16">
        <v>401</v>
      </c>
      <c r="B410" s="62" t="s">
        <v>1298</v>
      </c>
      <c r="C410" s="29" t="s">
        <v>1313</v>
      </c>
      <c r="D410" s="29" t="s">
        <v>737</v>
      </c>
      <c r="E410" s="66" t="s">
        <v>1332</v>
      </c>
      <c r="F410" s="63">
        <v>2549318.85</v>
      </c>
      <c r="G410" s="71"/>
      <c r="O410" s="49"/>
      <c r="V410" s="50"/>
      <c r="BI410" s="49"/>
    </row>
    <row r="411" spans="1:61" ht="77.25" customHeight="1" x14ac:dyDescent="0.25">
      <c r="A411" s="16">
        <v>402</v>
      </c>
      <c r="B411" s="68" t="s">
        <v>1299</v>
      </c>
      <c r="C411" s="29" t="s">
        <v>664</v>
      </c>
      <c r="D411" s="29" t="s">
        <v>738</v>
      </c>
      <c r="E411" s="67" t="s">
        <v>1333</v>
      </c>
      <c r="F411" s="19">
        <v>3057228.98</v>
      </c>
      <c r="G411" s="70"/>
      <c r="I411" s="13"/>
      <c r="O411" s="49"/>
      <c r="V411" s="50"/>
      <c r="BI411" s="49"/>
    </row>
    <row r="412" spans="1:61" ht="77.25" customHeight="1" x14ac:dyDescent="0.25">
      <c r="A412" s="16">
        <v>403</v>
      </c>
      <c r="B412" s="68" t="s">
        <v>1300</v>
      </c>
      <c r="C412" s="29" t="s">
        <v>588</v>
      </c>
      <c r="D412" s="29" t="s">
        <v>736</v>
      </c>
      <c r="E412" s="67" t="s">
        <v>1334</v>
      </c>
      <c r="F412" s="19">
        <v>1049145.19</v>
      </c>
      <c r="G412" s="70"/>
      <c r="I412" s="13"/>
      <c r="O412" s="49"/>
      <c r="V412" s="50"/>
      <c r="BI412" s="49"/>
    </row>
    <row r="413" spans="1:61" ht="77.25" customHeight="1" x14ac:dyDescent="0.25">
      <c r="A413" s="16">
        <v>404</v>
      </c>
      <c r="B413" s="68" t="s">
        <v>1301</v>
      </c>
      <c r="C413" s="29" t="s">
        <v>613</v>
      </c>
      <c r="D413" s="29" t="s">
        <v>738</v>
      </c>
      <c r="E413" s="67" t="s">
        <v>1335</v>
      </c>
      <c r="F413" s="19">
        <v>4210107.22</v>
      </c>
      <c r="G413" s="70"/>
      <c r="I413" s="13"/>
      <c r="O413" s="49"/>
      <c r="V413" s="50"/>
      <c r="BI413" s="49"/>
    </row>
    <row r="414" spans="1:61" ht="30" customHeight="1" x14ac:dyDescent="0.25">
      <c r="A414" s="16">
        <v>405</v>
      </c>
      <c r="B414" s="18" t="s">
        <v>1302</v>
      </c>
      <c r="C414" s="29" t="s">
        <v>587</v>
      </c>
      <c r="D414" s="29" t="s">
        <v>19</v>
      </c>
      <c r="E414" s="18" t="s">
        <v>1336</v>
      </c>
      <c r="F414" s="19">
        <v>4246468.3899999997</v>
      </c>
      <c r="G414" s="70"/>
      <c r="O414" s="49"/>
      <c r="V414" s="50"/>
      <c r="BI414" s="49"/>
    </row>
    <row r="415" spans="1:61" ht="30" customHeight="1" x14ac:dyDescent="0.25">
      <c r="A415" s="16">
        <v>406</v>
      </c>
      <c r="B415" s="18" t="s">
        <v>1303</v>
      </c>
      <c r="C415" s="29" t="s">
        <v>595</v>
      </c>
      <c r="D415" s="29" t="s">
        <v>67</v>
      </c>
      <c r="E415" s="18" t="s">
        <v>1337</v>
      </c>
      <c r="F415" s="19">
        <v>2635211.83</v>
      </c>
      <c r="G415" s="70"/>
      <c r="O415" s="49"/>
      <c r="V415" s="50"/>
      <c r="BI415" s="49"/>
    </row>
    <row r="416" spans="1:61" ht="30" customHeight="1" x14ac:dyDescent="0.25">
      <c r="A416" s="16">
        <v>407</v>
      </c>
      <c r="B416" s="18" t="s">
        <v>1304</v>
      </c>
      <c r="C416" s="29" t="s">
        <v>711</v>
      </c>
      <c r="D416" s="29" t="s">
        <v>737</v>
      </c>
      <c r="E416" s="18" t="s">
        <v>977</v>
      </c>
      <c r="F416" s="19">
        <v>691412.13</v>
      </c>
      <c r="G416" s="70"/>
      <c r="O416" s="49"/>
      <c r="V416" s="50"/>
      <c r="BI416" s="49"/>
    </row>
    <row r="417" spans="1:71" ht="30" customHeight="1" x14ac:dyDescent="0.25">
      <c r="A417" s="16">
        <v>408</v>
      </c>
      <c r="B417" s="18" t="s">
        <v>1305</v>
      </c>
      <c r="C417" s="29" t="s">
        <v>580</v>
      </c>
      <c r="D417" s="29" t="s">
        <v>35</v>
      </c>
      <c r="E417" s="18" t="s">
        <v>1338</v>
      </c>
      <c r="F417" s="19">
        <v>22815000</v>
      </c>
      <c r="G417" s="70"/>
      <c r="O417" s="49"/>
      <c r="V417" s="50"/>
      <c r="BI417" s="49"/>
    </row>
    <row r="418" spans="1:71" ht="30" customHeight="1" x14ac:dyDescent="0.2">
      <c r="A418" s="16">
        <v>409</v>
      </c>
      <c r="B418" s="18" t="s">
        <v>1306</v>
      </c>
      <c r="C418" s="29" t="s">
        <v>587</v>
      </c>
      <c r="D418" s="29" t="s">
        <v>19</v>
      </c>
      <c r="E418" s="18" t="s">
        <v>1339</v>
      </c>
      <c r="F418" s="19">
        <v>863576.15</v>
      </c>
      <c r="G418" s="70"/>
      <c r="I418" s="83"/>
      <c r="J418" s="83"/>
      <c r="K418" s="83"/>
      <c r="L418" s="83"/>
      <c r="M418" s="82"/>
      <c r="N418" s="83"/>
      <c r="O418" s="83"/>
      <c r="P418" s="83"/>
      <c r="Q418" s="83"/>
      <c r="R418" s="83"/>
      <c r="S418" s="83"/>
      <c r="T418" s="83"/>
      <c r="U418" s="84"/>
      <c r="V418" s="83"/>
      <c r="W418" s="83"/>
      <c r="X418" s="83"/>
      <c r="Y418" s="83"/>
      <c r="Z418" s="83"/>
      <c r="AA418" s="83"/>
      <c r="AB418" s="83"/>
      <c r="AC418" s="83"/>
      <c r="AD418" s="83"/>
      <c r="AE418" s="83"/>
      <c r="AF418" s="83"/>
      <c r="AG418" s="83"/>
      <c r="AH418" s="83"/>
      <c r="AI418" s="83"/>
      <c r="AJ418" s="83"/>
      <c r="AK418" s="83"/>
      <c r="AL418" s="83"/>
      <c r="AM418" s="83" t="s">
        <v>1346</v>
      </c>
      <c r="AN418" s="83"/>
      <c r="AO418" s="83"/>
      <c r="AP418" s="83"/>
      <c r="AQ418" s="83"/>
      <c r="AR418" s="83"/>
      <c r="AS418" s="83"/>
      <c r="AT418" s="83"/>
      <c r="AU418" s="83"/>
      <c r="AV418" s="83"/>
      <c r="AW418" s="83"/>
      <c r="AX418" s="83"/>
      <c r="AY418" s="83"/>
      <c r="AZ418" s="83"/>
      <c r="BA418" s="83"/>
      <c r="BB418" s="83"/>
      <c r="BC418" s="83"/>
      <c r="BD418" s="83"/>
      <c r="BE418" s="83"/>
      <c r="BF418" s="83"/>
      <c r="BG418" s="83"/>
      <c r="BH418" s="83"/>
      <c r="BI418" s="83"/>
      <c r="BJ418" s="83"/>
      <c r="BK418" s="83"/>
      <c r="BL418" s="83"/>
      <c r="BM418" s="83"/>
      <c r="BN418" s="83">
        <v>7.5593000000000004</v>
      </c>
      <c r="BO418" s="84">
        <v>42736</v>
      </c>
      <c r="BP418" s="83" t="s">
        <v>1347</v>
      </c>
      <c r="BQ418" s="83"/>
      <c r="BR418" s="83">
        <v>110200</v>
      </c>
      <c r="BS418" s="83">
        <v>208911.95</v>
      </c>
    </row>
    <row r="419" spans="1:71" ht="30" customHeight="1" x14ac:dyDescent="0.25">
      <c r="A419" s="16">
        <v>410</v>
      </c>
      <c r="B419" s="18" t="s">
        <v>416</v>
      </c>
      <c r="C419" s="29" t="s">
        <v>1314</v>
      </c>
      <c r="D419" s="29" t="s">
        <v>65</v>
      </c>
      <c r="E419" s="67" t="s">
        <v>1340</v>
      </c>
      <c r="F419" s="19">
        <v>1461383.9</v>
      </c>
      <c r="G419" s="70"/>
      <c r="O419" s="49"/>
      <c r="V419" s="50"/>
      <c r="BI419" s="49"/>
    </row>
    <row r="420" spans="1:71" ht="30" customHeight="1" x14ac:dyDescent="0.25">
      <c r="A420" s="16">
        <v>411</v>
      </c>
      <c r="B420" s="18" t="s">
        <v>279</v>
      </c>
      <c r="C420" s="29" t="s">
        <v>578</v>
      </c>
      <c r="D420" s="29" t="s">
        <v>735</v>
      </c>
      <c r="E420" s="67" t="s">
        <v>1341</v>
      </c>
      <c r="F420" s="19">
        <v>565344</v>
      </c>
      <c r="G420" s="47"/>
      <c r="O420" s="49"/>
      <c r="V420" s="50"/>
      <c r="BI420" s="49"/>
    </row>
    <row r="421" spans="1:71" ht="30" customHeight="1" x14ac:dyDescent="0.25">
      <c r="A421" s="16">
        <v>412</v>
      </c>
      <c r="B421" s="62" t="s">
        <v>1307</v>
      </c>
      <c r="C421" s="29" t="s">
        <v>623</v>
      </c>
      <c r="D421" s="29" t="s">
        <v>70</v>
      </c>
      <c r="E421" s="66" t="s">
        <v>1342</v>
      </c>
      <c r="F421" s="63">
        <v>2035296.41</v>
      </c>
      <c r="G421" s="71"/>
      <c r="O421" s="49"/>
      <c r="V421" s="50"/>
      <c r="BI421" s="49"/>
    </row>
    <row r="422" spans="1:71" ht="30" customHeight="1" x14ac:dyDescent="0.25">
      <c r="A422" s="16">
        <v>413</v>
      </c>
      <c r="B422" s="62" t="s">
        <v>1308</v>
      </c>
      <c r="C422" s="29" t="s">
        <v>651</v>
      </c>
      <c r="D422" s="29" t="s">
        <v>278</v>
      </c>
      <c r="E422" s="66" t="s">
        <v>1343</v>
      </c>
      <c r="F422" s="63">
        <v>7061791.4400000004</v>
      </c>
      <c r="G422" s="71"/>
      <c r="O422" s="49"/>
      <c r="V422" s="50"/>
      <c r="BI422" s="49"/>
    </row>
    <row r="423" spans="1:71" ht="30" customHeight="1" x14ac:dyDescent="0.25">
      <c r="A423" s="16">
        <v>414</v>
      </c>
      <c r="B423" s="62" t="s">
        <v>1309</v>
      </c>
      <c r="C423" s="29" t="s">
        <v>255</v>
      </c>
      <c r="D423" s="29" t="s">
        <v>69</v>
      </c>
      <c r="E423" s="66" t="s">
        <v>1344</v>
      </c>
      <c r="F423" s="63">
        <v>4670226.17</v>
      </c>
      <c r="G423" s="71"/>
      <c r="O423" s="49"/>
      <c r="V423" s="50"/>
      <c r="BI423" s="49"/>
    </row>
    <row r="424" spans="1:71" ht="30" customHeight="1" x14ac:dyDescent="0.25">
      <c r="A424" s="73">
        <v>415</v>
      </c>
      <c r="B424" s="62" t="s">
        <v>1310</v>
      </c>
      <c r="C424" s="80" t="s">
        <v>255</v>
      </c>
      <c r="D424" s="80" t="s">
        <v>69</v>
      </c>
      <c r="E424" s="66" t="s">
        <v>1345</v>
      </c>
      <c r="F424" s="63">
        <v>2440604.38</v>
      </c>
      <c r="G424" s="71"/>
      <c r="O424" s="49"/>
      <c r="V424" s="50"/>
      <c r="BI424" s="49"/>
    </row>
    <row r="425" spans="1:71" ht="30" customHeight="1" x14ac:dyDescent="0.25">
      <c r="A425" s="73">
        <v>416</v>
      </c>
      <c r="B425" s="18" t="s">
        <v>1353</v>
      </c>
      <c r="C425" s="92" t="s">
        <v>622</v>
      </c>
      <c r="D425" s="92" t="s">
        <v>35</v>
      </c>
      <c r="E425" s="67" t="s">
        <v>1365</v>
      </c>
      <c r="F425" s="19">
        <v>7559300</v>
      </c>
      <c r="G425" s="70"/>
      <c r="O425" s="49"/>
      <c r="V425" s="50"/>
      <c r="BI425" s="49"/>
    </row>
    <row r="426" spans="1:71" ht="30" customHeight="1" x14ac:dyDescent="0.25">
      <c r="A426" s="73">
        <v>417</v>
      </c>
      <c r="B426" s="18" t="s">
        <v>1354</v>
      </c>
      <c r="C426" s="92" t="s">
        <v>638</v>
      </c>
      <c r="D426" s="92" t="s">
        <v>35</v>
      </c>
      <c r="E426" s="67" t="s">
        <v>1366</v>
      </c>
      <c r="F426" s="19">
        <v>7559300</v>
      </c>
      <c r="G426" s="70"/>
      <c r="O426" s="49"/>
      <c r="V426" s="50"/>
      <c r="BI426" s="49"/>
    </row>
    <row r="427" spans="1:71" ht="30" customHeight="1" x14ac:dyDescent="0.25">
      <c r="A427" s="73">
        <v>418</v>
      </c>
      <c r="B427" s="18" t="s">
        <v>1355</v>
      </c>
      <c r="C427" s="92" t="s">
        <v>644</v>
      </c>
      <c r="D427" s="92" t="s">
        <v>7</v>
      </c>
      <c r="E427" s="67" t="s">
        <v>1367</v>
      </c>
      <c r="F427" s="19">
        <v>5120713.28</v>
      </c>
      <c r="G427" s="70"/>
      <c r="O427" s="49"/>
      <c r="V427" s="50"/>
      <c r="BI427" s="49"/>
    </row>
    <row r="428" spans="1:71" ht="38.25" customHeight="1" x14ac:dyDescent="0.25">
      <c r="A428" s="73">
        <v>419</v>
      </c>
      <c r="B428" s="18" t="s">
        <v>1356</v>
      </c>
      <c r="C428" s="92" t="s">
        <v>600</v>
      </c>
      <c r="D428" s="29" t="s">
        <v>7</v>
      </c>
      <c r="E428" s="91" t="s">
        <v>1368</v>
      </c>
      <c r="F428" s="95">
        <v>6413663.6399999997</v>
      </c>
      <c r="G428" s="94"/>
      <c r="H428" s="91"/>
      <c r="I428" s="91"/>
      <c r="J428" s="91"/>
      <c r="K428" s="91"/>
      <c r="L428" s="91"/>
      <c r="M428" s="91"/>
      <c r="N428" s="91"/>
      <c r="O428" s="91"/>
      <c r="P428" s="91"/>
      <c r="Q428" s="91"/>
      <c r="R428" s="91"/>
      <c r="V428" s="50"/>
      <c r="BI428" s="49"/>
    </row>
    <row r="429" spans="1:71" ht="30" customHeight="1" x14ac:dyDescent="0.25">
      <c r="A429" s="73">
        <v>420</v>
      </c>
      <c r="B429" s="18" t="s">
        <v>1357</v>
      </c>
      <c r="C429" s="92" t="s">
        <v>233</v>
      </c>
      <c r="D429" s="29" t="s">
        <v>7</v>
      </c>
      <c r="E429" s="75" t="s">
        <v>1369</v>
      </c>
      <c r="F429" s="95">
        <v>7559300</v>
      </c>
      <c r="G429" s="94"/>
      <c r="H429" s="91"/>
      <c r="I429" s="91"/>
      <c r="J429" s="91"/>
      <c r="K429" s="91"/>
      <c r="L429" s="91"/>
      <c r="M429" s="91"/>
      <c r="N429" s="91"/>
      <c r="O429" s="91"/>
      <c r="P429" s="91"/>
      <c r="Q429" s="91"/>
      <c r="R429" s="91"/>
      <c r="S429" s="91"/>
      <c r="T429" s="91"/>
      <c r="U429" s="91"/>
      <c r="V429" s="50"/>
      <c r="BI429" s="49"/>
    </row>
    <row r="430" spans="1:71" ht="30" customHeight="1" thickBot="1" x14ac:dyDescent="0.3">
      <c r="A430" s="73">
        <v>421</v>
      </c>
      <c r="B430" s="87" t="s">
        <v>1358</v>
      </c>
      <c r="C430" s="96" t="s">
        <v>592</v>
      </c>
      <c r="D430" s="89" t="s">
        <v>1359</v>
      </c>
      <c r="E430" s="97" t="s">
        <v>1370</v>
      </c>
      <c r="F430" s="88">
        <v>1605840.32</v>
      </c>
      <c r="G430" s="90"/>
      <c r="H430" s="93"/>
      <c r="I430" s="93"/>
      <c r="J430" s="93"/>
      <c r="O430" s="49"/>
      <c r="V430" s="50"/>
      <c r="BI430" s="49"/>
    </row>
    <row r="431" spans="1:71" ht="28.5" customHeight="1" thickBot="1" x14ac:dyDescent="0.3">
      <c r="A431" s="105" t="s">
        <v>577</v>
      </c>
      <c r="B431" s="106"/>
      <c r="C431" s="106"/>
      <c r="D431" s="106"/>
      <c r="E431" s="107"/>
      <c r="F431" s="44">
        <f>SUM(F10:F430)</f>
        <v>1056977250.2631406</v>
      </c>
      <c r="G431" s="44">
        <f>SUM(G10:G430)</f>
        <v>81849287.789999962</v>
      </c>
    </row>
    <row r="432" spans="1:71" ht="21.75" customHeight="1" x14ac:dyDescent="0.25"/>
    <row r="433" spans="1:7" s="46" customFormat="1" ht="21.75" customHeight="1" x14ac:dyDescent="0.25">
      <c r="A433" s="85"/>
      <c r="B433" s="85"/>
      <c r="C433" s="85"/>
      <c r="D433" s="85"/>
      <c r="E433" s="85"/>
      <c r="F433" s="45"/>
      <c r="G433" s="45"/>
    </row>
  </sheetData>
  <autoFilter ref="A7:G433"/>
  <mergeCells count="4">
    <mergeCell ref="A431:E431"/>
    <mergeCell ref="B5:F5"/>
    <mergeCell ref="A8:G8"/>
    <mergeCell ref="A9:G9"/>
  </mergeCells>
  <pageMargins left="0.11811023622047245" right="0.11811023622047245" top="0.15748031496062992" bottom="0"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E946EC89E1C36142A37EA8B899FF8892" ma:contentTypeVersion="" ma:contentTypeDescription="Upload an image." ma:contentTypeScope="" ma:versionID="d1f5d4fff76db46d2cdb357af8c4ae36">
  <xsd:schema xmlns:xsd="http://www.w3.org/2001/XMLSchema" xmlns:xs="http://www.w3.org/2001/XMLSchema" xmlns:p="http://schemas.microsoft.com/office/2006/metadata/properties" xmlns:ns1="http://schemas.microsoft.com/sharepoint/v3" xmlns:ns2="EA099B78-A094-402C-B2B7-155876F2B850" xmlns:ns3="http://schemas.microsoft.com/sharepoint/v3/fields" targetNamespace="http://schemas.microsoft.com/office/2006/metadata/properties" ma:root="true" ma:fieldsID="4a31ff3d05937358be38ffa86c50957a" ns1:_="" ns2:_="" ns3:_="">
    <xsd:import namespace="http://schemas.microsoft.com/sharepoint/v3"/>
    <xsd:import namespace="EA099B78-A094-402C-B2B7-155876F2B85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Width" minOccurs="0"/>
                <xsd:element ref="ns2:ImageHeight" minOccurs="0"/>
                <xsd:element ref="ns2:ImageCreateDate" minOccurs="0"/>
                <xsd:element ref="ns3:wic_System_Copyrigh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A099B78-A094-402C-B2B7-155876F2B850"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Width" ma:index="22" nillable="true" ma:displayName="Width" ma:internalName="ImageWidth" ma:readOnly="true">
      <xsd:simpleType>
        <xsd:restriction base="dms:Unknown"/>
      </xsd:simpleType>
    </xsd:element>
    <xsd:element name="ImageHeight" ma:index="23" nillable="true" ma:displayName="Height" ma:internalName="ImageHeight" ma:readOnly="true">
      <xsd:simpleType>
        <xsd:restriction base="dms:Unknown"/>
      </xsd:simpleType>
    </xsd:element>
    <xsd:element name="ImageCreateDate" ma:index="26"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7"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5"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4"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07483-564C-40A0-8D19-61B17D460B50}">
  <ds:schemaRefs>
    <ds:schemaRef ds:uri="http://schemas.microsoft.com/office/infopath/2007/PartnerControls"/>
    <ds:schemaRef ds:uri="http://purl.org/dc/term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9FEF77F-38DC-40C4-B116-651C0BDE9B67}">
  <ds:schemaRefs>
    <ds:schemaRef ds:uri="http://schemas.microsoft.com/sharepoint/v3/contenttype/forms"/>
  </ds:schemaRefs>
</ds:datastoreItem>
</file>

<file path=customXml/itemProps3.xml><?xml version="1.0" encoding="utf-8"?>
<ds:datastoreItem xmlns:ds="http://schemas.openxmlformats.org/officeDocument/2006/customXml" ds:itemID="{3D8BCFFE-CF51-4B81-A8CB-84B5A5AE1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099B78-A094-402C-B2B7-155876F2B8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4.1.2. i 4.2.1.</vt:lpstr>
      <vt:lpstr>4.1.1.</vt:lpstr>
      <vt:lpstr>'4.1.2. i 4.2.1.'!Print_Titles</vt:lpstr>
    </vt:vector>
  </TitlesOfParts>
  <Company>APPRRR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mario.sabljic</dc:creator>
  <cp:lastModifiedBy>Željka Gavranović</cp:lastModifiedBy>
  <cp:lastPrinted>2016-12-27T13:11:19Z</cp:lastPrinted>
  <dcterms:created xsi:type="dcterms:W3CDTF">2015-08-31T09:39:07Z</dcterms:created>
  <dcterms:modified xsi:type="dcterms:W3CDTF">2017-11-14T20:13:35Z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0x0101009148F5A04DDD49CBA7127AADA5FB792B00AADE34325A8B49CDA8BB4DB53328F21400E946EC89E1C36142A37EA8B899FF8892</vt:lpwstr>
  </property>
</Properties>
</file>